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2A9EB9E2-03B2-433D-B420-8EC4151DA5B7}" xr6:coauthVersionLast="36" xr6:coauthVersionMax="36" xr10:uidLastSave="{00000000-0000-0000-0000-000000000000}"/>
  <bookViews>
    <workbookView xWindow="0" yWindow="0" windowWidth="20490" windowHeight="8475" firstSheet="1" activeTab="1" xr2:uid="{00000000-000D-0000-FFFF-FFFF00000000}"/>
  </bookViews>
  <sheets>
    <sheet name="REP_EPG034_EjecucionPresupuesta" sheetId="1" state="hidden" r:id="rId1"/>
    <sheet name="AGOSTO" sheetId="2" r:id="rId2"/>
  </sheets>
  <calcPr calcId="191029"/>
</workbook>
</file>

<file path=xl/calcChain.xml><?xml version="1.0" encoding="utf-8"?>
<calcChain xmlns="http://schemas.openxmlformats.org/spreadsheetml/2006/main">
  <c r="C11" i="2" l="1"/>
  <c r="D11" i="2"/>
  <c r="E11" i="2"/>
  <c r="H11" i="2" s="1"/>
  <c r="C12" i="2"/>
  <c r="D12" i="2"/>
  <c r="E12" i="2"/>
  <c r="C13" i="2"/>
  <c r="F13" i="2" s="1"/>
  <c r="D13" i="2"/>
  <c r="E13" i="2"/>
  <c r="C14" i="2"/>
  <c r="D14" i="2"/>
  <c r="G14" i="2" s="1"/>
  <c r="E14" i="2"/>
  <c r="C15" i="2"/>
  <c r="D15" i="2"/>
  <c r="E15" i="2"/>
  <c r="C16" i="2"/>
  <c r="D16" i="2"/>
  <c r="E16" i="2"/>
  <c r="C17" i="2"/>
  <c r="I17" i="2" s="1"/>
  <c r="J17" i="2" s="1"/>
  <c r="D17" i="2"/>
  <c r="G17" i="2" s="1"/>
  <c r="E17" i="2"/>
  <c r="C18" i="2"/>
  <c r="D18" i="2"/>
  <c r="E18" i="2"/>
  <c r="C19" i="2"/>
  <c r="D19" i="2"/>
  <c r="E19" i="2"/>
  <c r="C20" i="2"/>
  <c r="D20" i="2"/>
  <c r="E20" i="2"/>
  <c r="C21" i="2"/>
  <c r="I21" i="2" s="1"/>
  <c r="J21" i="2" s="1"/>
  <c r="D21" i="2"/>
  <c r="E21" i="2"/>
  <c r="C22" i="2"/>
  <c r="D22" i="2"/>
  <c r="E22" i="2"/>
  <c r="C23" i="2"/>
  <c r="D23" i="2"/>
  <c r="E23" i="2"/>
  <c r="D10" i="2"/>
  <c r="E10" i="2"/>
  <c r="E24" i="2" s="1"/>
  <c r="C10" i="2"/>
  <c r="B11" i="2"/>
  <c r="B12" i="2"/>
  <c r="B13" i="2"/>
  <c r="B14" i="2"/>
  <c r="F14" i="2" s="1"/>
  <c r="B15" i="2"/>
  <c r="B16" i="2"/>
  <c r="I16" i="2" s="1"/>
  <c r="J16" i="2" s="1"/>
  <c r="B17" i="2"/>
  <c r="B18" i="2"/>
  <c r="B19" i="2"/>
  <c r="B20" i="2"/>
  <c r="B21" i="2"/>
  <c r="B22" i="2"/>
  <c r="H22" i="2" s="1"/>
  <c r="B23" i="2"/>
  <c r="H23" i="2" s="1"/>
  <c r="B10" i="2"/>
  <c r="C8" i="2"/>
  <c r="C6" i="2"/>
  <c r="C5" i="2"/>
  <c r="I22" i="2"/>
  <c r="J22" i="2" s="1"/>
  <c r="G22" i="2"/>
  <c r="H21" i="2"/>
  <c r="H19" i="2"/>
  <c r="I18" i="2"/>
  <c r="J18" i="2" s="1"/>
  <c r="H17" i="2"/>
  <c r="H15" i="2"/>
  <c r="I14" i="2"/>
  <c r="J14" i="2" s="1"/>
  <c r="H13" i="2"/>
  <c r="G10" i="2"/>
  <c r="F10" i="2"/>
  <c r="AA30" i="1"/>
  <c r="Z30" i="1"/>
  <c r="Y30" i="1"/>
  <c r="X30" i="1"/>
  <c r="W30" i="1"/>
  <c r="V30" i="1"/>
  <c r="U30" i="1"/>
  <c r="T30" i="1"/>
  <c r="S30" i="1"/>
  <c r="R30" i="1"/>
  <c r="Q30" i="1"/>
  <c r="AA15" i="1"/>
  <c r="Z15" i="1"/>
  <c r="E8" i="2" s="1"/>
  <c r="Y15" i="1"/>
  <c r="D8" i="2" s="1"/>
  <c r="X15" i="1"/>
  <c r="W15" i="1"/>
  <c r="V15" i="1"/>
  <c r="U15" i="1"/>
  <c r="T15" i="1"/>
  <c r="B8" i="2" s="1"/>
  <c r="I8" i="2" s="1"/>
  <c r="J8" i="2" s="1"/>
  <c r="S15" i="1"/>
  <c r="R15" i="1"/>
  <c r="Q15" i="1"/>
  <c r="AA12" i="1"/>
  <c r="Z12" i="1"/>
  <c r="E7" i="2" s="1"/>
  <c r="Y12" i="1"/>
  <c r="D7" i="2" s="1"/>
  <c r="X12" i="1"/>
  <c r="C7" i="2" s="1"/>
  <c r="W12" i="1"/>
  <c r="V12" i="1"/>
  <c r="U12" i="1"/>
  <c r="T12" i="1"/>
  <c r="B7" i="2" s="1"/>
  <c r="S12" i="1"/>
  <c r="R12" i="1"/>
  <c r="Q12" i="1"/>
  <c r="AA10" i="1"/>
  <c r="Z10" i="1"/>
  <c r="E6" i="2" s="1"/>
  <c r="H6" i="2" s="1"/>
  <c r="Y10" i="1"/>
  <c r="D6" i="2" s="1"/>
  <c r="X10" i="1"/>
  <c r="W10" i="1"/>
  <c r="V10" i="1"/>
  <c r="U10" i="1"/>
  <c r="T10" i="1"/>
  <c r="B6" i="2" s="1"/>
  <c r="I6" i="2" s="1"/>
  <c r="J6" i="2" s="1"/>
  <c r="S10" i="1"/>
  <c r="R10" i="1"/>
  <c r="Q10" i="1"/>
  <c r="AA8" i="1"/>
  <c r="Z8" i="1"/>
  <c r="E5" i="2" s="1"/>
  <c r="Y8" i="1"/>
  <c r="D5" i="2" s="1"/>
  <c r="X8" i="1"/>
  <c r="W8" i="1"/>
  <c r="V8" i="1"/>
  <c r="U8" i="1"/>
  <c r="T8" i="1"/>
  <c r="S8" i="1"/>
  <c r="R8" i="1"/>
  <c r="Q8" i="1"/>
  <c r="B5" i="2" s="1"/>
  <c r="I5" i="2" l="1"/>
  <c r="J5" i="2" s="1"/>
  <c r="B9" i="2"/>
  <c r="H5" i="2"/>
  <c r="F7" i="2"/>
  <c r="G7" i="2"/>
  <c r="G6" i="2"/>
  <c r="H7" i="2"/>
  <c r="F6" i="2"/>
  <c r="C24" i="2"/>
  <c r="I13" i="2"/>
  <c r="J13" i="2" s="1"/>
  <c r="F21" i="2"/>
  <c r="G18" i="2"/>
  <c r="I10" i="2"/>
  <c r="J10" i="2" s="1"/>
  <c r="F22" i="2"/>
  <c r="F18" i="2"/>
  <c r="G15" i="2"/>
  <c r="G11" i="2"/>
  <c r="C9" i="2"/>
  <c r="F23" i="2"/>
  <c r="G20" i="2"/>
  <c r="H18" i="2"/>
  <c r="H14" i="2"/>
  <c r="G12" i="2"/>
  <c r="G19" i="2"/>
  <c r="F15" i="2"/>
  <c r="H10" i="2"/>
  <c r="F19" i="2"/>
  <c r="G23" i="2"/>
  <c r="D9" i="2"/>
  <c r="I9" i="2"/>
  <c r="J9" i="2" s="1"/>
  <c r="C25" i="2"/>
  <c r="F9" i="2"/>
  <c r="F8" i="2"/>
  <c r="E9" i="2"/>
  <c r="H9" i="2" s="1"/>
  <c r="F12" i="2"/>
  <c r="F16" i="2"/>
  <c r="F20" i="2"/>
  <c r="B24" i="2"/>
  <c r="F24" i="2" s="1"/>
  <c r="F5" i="2"/>
  <c r="G8" i="2"/>
  <c r="G16" i="2"/>
  <c r="F17" i="2"/>
  <c r="G5" i="2"/>
  <c r="I7" i="2"/>
  <c r="J7" i="2" s="1"/>
  <c r="H8" i="2"/>
  <c r="I11" i="2"/>
  <c r="J11" i="2" s="1"/>
  <c r="H12" i="2"/>
  <c r="G13" i="2"/>
  <c r="I15" i="2"/>
  <c r="J15" i="2" s="1"/>
  <c r="H16" i="2"/>
  <c r="I19" i="2"/>
  <c r="J19" i="2" s="1"/>
  <c r="H20" i="2"/>
  <c r="G21" i="2"/>
  <c r="I23" i="2"/>
  <c r="J23" i="2" s="1"/>
  <c r="D24" i="2"/>
  <c r="F11" i="2"/>
  <c r="I12" i="2"/>
  <c r="J12" i="2" s="1"/>
  <c r="I20" i="2"/>
  <c r="J20" i="2" s="1"/>
  <c r="G9" i="2" l="1"/>
  <c r="H24" i="2"/>
  <c r="E25" i="2"/>
  <c r="G24" i="2"/>
  <c r="D25" i="2"/>
  <c r="B25" i="2"/>
  <c r="I25" i="2" s="1"/>
  <c r="J25" i="2" s="1"/>
  <c r="I24" i="2"/>
  <c r="J24" i="2" s="1"/>
  <c r="F25" i="2" l="1"/>
  <c r="H25" i="2"/>
  <c r="G25" i="2"/>
</calcChain>
</file>

<file path=xl/sharedStrings.xml><?xml version="1.0" encoding="utf-8"?>
<sst xmlns="http://schemas.openxmlformats.org/spreadsheetml/2006/main" count="428" uniqueCount="119">
  <si>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</si>
  <si>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</si>
  <si>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</si>
  <si>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</si>
  <si>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</si>
  <si>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</si>
  <si>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</si>
  <si>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</si>
  <si>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</si>
  <si>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</si>
  <si>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</si>
  <si>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</si>
  <si>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</si>
  <si>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</si>
  <si>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</si>
  <si>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</si>
  <si>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</si>
  <si>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</si>
  <si>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</si>
  <si>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</si>
  <si>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</si>
  <si>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</si>
  <si>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</si>
  <si>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</si>
  <si>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</si>
  <si>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</si>
  <si>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</si>
  <si>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</si>
  <si>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</si>
  <si>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</si>
  <si>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</si>
  <si>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</si>
  <si>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</si>
  <si>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</si>
  <si>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</si>
  <si>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</si>
  <si>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</si>
  <si>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</si>
  <si>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</si>
  <si>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</si>
  <si>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</si>
  <si>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</si>
  <si>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</si>
  <si>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</si>
  <si>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</si>
  <si>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</si>
  <si>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</si>
  <si>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</si>
  <si>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</si>
  <si>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</si>
  <si>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</si>
  <si>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</si>
  <si>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</si>
  <si>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</si>
  <si>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</si>
  <si>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</si>
  <si>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</si>
  <si>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</si>
  <si>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</si>
  <si>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</si>
  <si>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</si>
  <si>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</si>
  <si>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</si>
  <si>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</si>
  <si>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</si>
  <si>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</si>
  <si>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</si>
  <si>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</si>
  <si>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</si>
  <si>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</si>
  <si>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</si>
  <si>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</si>
  <si>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</si>
  <si>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</si>
  <si>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</si>
  <si>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</si>
  <si>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</si>
  <si>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</si>
  <si>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</si>
  <si>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</si>
  <si>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</si>
  <si>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</si>
  <si>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</si>
  <si>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</si>
  <si>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</si>
  <si>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</si>
  <si>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</si>
  <si>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</si>
  <si>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</si>
  <si>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</si>
  <si>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</si>
  <si>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</si>
  <si>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</si>
  <si>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</si>
  <si>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</si>
  <si>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</si>
  <si>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</si>
  <si>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</si>
  <si>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</si>
  <si>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</si>
  <si>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</si>
  <si>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</si>
  <si>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GATOS DE PERSONAL</t>
  </si>
  <si>
    <t xml:space="preserve">A By SERVICIOS </t>
  </si>
  <si>
    <t xml:space="preserve">TRANSFERENCIAS </t>
  </si>
  <si>
    <t>GASTOS POR TRIBUTOS, MULTAS, SANCIONES E INTERESES DE MORA</t>
  </si>
  <si>
    <t xml:space="preserve">INVERSIÓN </t>
  </si>
  <si>
    <t>DIRECCIÓN ADMINISTRATIVA Y FINANCIERA</t>
  </si>
  <si>
    <t>%COM</t>
  </si>
  <si>
    <t>%OBL</t>
  </si>
  <si>
    <t>%PAG</t>
  </si>
  <si>
    <t>GASTOS DE PERSONAL</t>
  </si>
  <si>
    <t>TRANSFERENCIAS CORRIENTES</t>
  </si>
  <si>
    <t xml:space="preserve">FUNCIONAMIENTO </t>
  </si>
  <si>
    <t>INVERSIÓN</t>
  </si>
  <si>
    <t>TOTAL PRESUPUESTO</t>
  </si>
  <si>
    <t>Ejecución Presupuestal a 31 de Agosto de 2022</t>
  </si>
  <si>
    <t>APR. NO COMPROMETIDA</t>
  </si>
  <si>
    <t>%APR. NO COMPROMETIDA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</si>
</sst>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9" fillId="0" borderId="0" xfId="0" applyFont="1" applyFill="1" applyBorder="1"/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left" vertical="center" wrapText="1" readingOrder="1"/>
    </xf>
    <xf numFmtId="164" fontId="12" fillId="0" borderId="2" xfId="0" applyNumberFormat="1" applyFont="1" applyFill="1" applyBorder="1" applyAlignment="1">
      <alignment horizontal="right" vertical="center" wrapText="1" readingOrder="1"/>
    </xf>
    <xf numFmtId="7" fontId="13" fillId="0" borderId="2" xfId="0" applyNumberFormat="1" applyFont="1" applyFill="1" applyBorder="1" applyAlignment="1">
      <alignment vertical="center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164" fontId="10" fillId="0" borderId="2" xfId="0" applyNumberFormat="1" applyFont="1" applyFill="1" applyBorder="1" applyAlignment="1">
      <alignment horizontal="right" vertical="center" wrapText="1" readingOrder="1"/>
    </xf>
    <xf numFmtId="7" fontId="11" fillId="0" borderId="2" xfId="0" applyNumberFormat="1" applyFont="1" applyFill="1" applyBorder="1" applyAlignment="1">
      <alignment vertical="center" readingOrder="1"/>
    </xf>
    <xf numFmtId="7" fontId="10" fillId="0" borderId="2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vertical="center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readingOrder="1"/>
    </xf>
    <xf numFmtId="0" fontId="11" fillId="0" borderId="2" xfId="0" applyFont="1" applyFill="1" applyBorder="1" applyAlignment="1">
      <alignment horizontal="center" vertical="center" wrapText="1" readingOrder="1"/>
    </xf>
    <xf numFmtId="9" fontId="13" fillId="0" borderId="2" xfId="1" applyFont="1" applyFill="1" applyBorder="1" applyAlignment="1">
      <alignment horizontal="center" vertical="center" readingOrder="1"/>
    </xf>
    <xf numFmtId="9" fontId="11" fillId="0" borderId="2" xfId="1" applyFont="1" applyFill="1" applyBorder="1" applyAlignment="1">
      <alignment horizontal="center" vertical="center" readingOrder="1"/>
    </xf>
    <xf numFmtId="0" fontId="9" fillId="0" borderId="0" xfId="0" applyFont="1" applyFill="1" applyBorder="1" applyAlignment="1">
      <alignment horizontal="center" vertical="center" readingOrder="1"/>
    </xf>
    <xf numFmtId="0" fontId="11" fillId="0" borderId="2" xfId="0" applyFont="1" applyFill="1" applyBorder="1" applyAlignment="1">
      <alignment horizontal="center" vertic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showGridLines="0" topLeftCell="G25" workbookViewId="0">
      <selection activeCell="X8" sqref="X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3" width="18.85546875" hidden="1" customWidth="1"/>
    <col min="24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4466396579</v>
      </c>
      <c r="Y5" s="7">
        <v>4466396579</v>
      </c>
      <c r="Z5" s="7">
        <v>4466396579</v>
      </c>
      <c r="AA5" s="7">
        <v>4466396579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1604806321</v>
      </c>
      <c r="Y6" s="7">
        <v>1604806321</v>
      </c>
      <c r="Z6" s="7">
        <v>1604806321</v>
      </c>
      <c r="AA6" s="7">
        <v>1604806321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559401657</v>
      </c>
      <c r="Y7" s="7">
        <v>559401657</v>
      </c>
      <c r="Z7" s="7">
        <v>559401657</v>
      </c>
      <c r="AA7" s="7">
        <v>559401657</v>
      </c>
    </row>
    <row r="8" spans="1:27" s="14" customFormat="1">
      <c r="A8" s="10"/>
      <c r="B8" s="11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 t="s">
        <v>102</v>
      </c>
      <c r="Q8" s="13">
        <f>SUM(Q5:Q7)</f>
        <v>10034000000</v>
      </c>
      <c r="R8" s="13">
        <f t="shared" ref="R8:AA8" si="0">SUM(R5:R7)</f>
        <v>0</v>
      </c>
      <c r="S8" s="13">
        <f t="shared" si="0"/>
        <v>0</v>
      </c>
      <c r="T8" s="13">
        <f t="shared" si="0"/>
        <v>10034000000</v>
      </c>
      <c r="U8" s="13">
        <f t="shared" si="0"/>
        <v>0</v>
      </c>
      <c r="V8" s="13">
        <f t="shared" si="0"/>
        <v>10034000000</v>
      </c>
      <c r="W8" s="13">
        <f t="shared" si="0"/>
        <v>0</v>
      </c>
      <c r="X8" s="13">
        <f t="shared" si="0"/>
        <v>6630604557</v>
      </c>
      <c r="Y8" s="13">
        <f t="shared" si="0"/>
        <v>6630604557</v>
      </c>
      <c r="Z8" s="13">
        <f t="shared" si="0"/>
        <v>6630604557</v>
      </c>
      <c r="AA8" s="13">
        <f t="shared" si="0"/>
        <v>6630604557</v>
      </c>
    </row>
    <row r="9" spans="1:27" ht="22.5">
      <c r="A9" s="4" t="s">
        <v>33</v>
      </c>
      <c r="B9" s="5" t="s">
        <v>34</v>
      </c>
      <c r="C9" s="6" t="s">
        <v>48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49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2759918966.6500001</v>
      </c>
      <c r="W9" s="7">
        <v>152081033.34999999</v>
      </c>
      <c r="X9" s="7">
        <v>2680825121.6500001</v>
      </c>
      <c r="Y9" s="7">
        <v>1580146955.71</v>
      </c>
      <c r="Z9" s="7">
        <v>1397079562.71</v>
      </c>
      <c r="AA9" s="7">
        <v>1389072800.71</v>
      </c>
    </row>
    <row r="10" spans="1:27" s="14" customFormat="1">
      <c r="A10" s="10"/>
      <c r="B10" s="11"/>
      <c r="C10" s="1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 t="s">
        <v>103</v>
      </c>
      <c r="Q10" s="13">
        <f>SUM(Q9)</f>
        <v>2912000000</v>
      </c>
      <c r="R10" s="13">
        <f t="shared" ref="R10:AA10" si="1">SUM(R9)</f>
        <v>0</v>
      </c>
      <c r="S10" s="13">
        <f t="shared" si="1"/>
        <v>0</v>
      </c>
      <c r="T10" s="13">
        <f t="shared" si="1"/>
        <v>2912000000</v>
      </c>
      <c r="U10" s="13">
        <f t="shared" si="1"/>
        <v>0</v>
      </c>
      <c r="V10" s="13">
        <f t="shared" si="1"/>
        <v>2759918966.6500001</v>
      </c>
      <c r="W10" s="13">
        <f t="shared" si="1"/>
        <v>152081033.34999999</v>
      </c>
      <c r="X10" s="13">
        <f t="shared" si="1"/>
        <v>2680825121.6500001</v>
      </c>
      <c r="Y10" s="13">
        <f t="shared" si="1"/>
        <v>1580146955.71</v>
      </c>
      <c r="Z10" s="13">
        <f t="shared" si="1"/>
        <v>1397079562.71</v>
      </c>
      <c r="AA10" s="13">
        <f t="shared" si="1"/>
        <v>1389072800.71</v>
      </c>
    </row>
    <row r="11" spans="1:27" ht="33.75">
      <c r="A11" s="4" t="s">
        <v>33</v>
      </c>
      <c r="B11" s="5" t="s">
        <v>34</v>
      </c>
      <c r="C11" s="6" t="s">
        <v>50</v>
      </c>
      <c r="D11" s="4" t="s">
        <v>36</v>
      </c>
      <c r="E11" s="4" t="s">
        <v>46</v>
      </c>
      <c r="F11" s="4" t="s">
        <v>51</v>
      </c>
      <c r="G11" s="4" t="s">
        <v>43</v>
      </c>
      <c r="H11" s="4" t="s">
        <v>52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53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41959992</v>
      </c>
      <c r="Y11" s="7">
        <v>33554852</v>
      </c>
      <c r="Z11" s="7">
        <v>33554852</v>
      </c>
      <c r="AA11" s="7">
        <v>33554852</v>
      </c>
    </row>
    <row r="12" spans="1:27" s="14" customFormat="1">
      <c r="A12" s="10"/>
      <c r="B12" s="11"/>
      <c r="C12" s="12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 t="s">
        <v>104</v>
      </c>
      <c r="Q12" s="13">
        <f>SUM(Q11)</f>
        <v>89000000</v>
      </c>
      <c r="R12" s="13">
        <f t="shared" ref="R12:AA12" si="2">SUM(R11)</f>
        <v>0</v>
      </c>
      <c r="S12" s="13">
        <f t="shared" si="2"/>
        <v>0</v>
      </c>
      <c r="T12" s="13">
        <f t="shared" si="2"/>
        <v>89000000</v>
      </c>
      <c r="U12" s="13">
        <f t="shared" si="2"/>
        <v>0</v>
      </c>
      <c r="V12" s="13">
        <f t="shared" si="2"/>
        <v>89000000</v>
      </c>
      <c r="W12" s="13">
        <f t="shared" si="2"/>
        <v>0</v>
      </c>
      <c r="X12" s="13">
        <f t="shared" si="2"/>
        <v>41959992</v>
      </c>
      <c r="Y12" s="13">
        <f t="shared" si="2"/>
        <v>33554852</v>
      </c>
      <c r="Z12" s="13">
        <f t="shared" si="2"/>
        <v>33554852</v>
      </c>
      <c r="AA12" s="13">
        <f t="shared" si="2"/>
        <v>33554852</v>
      </c>
    </row>
    <row r="13" spans="1:27" ht="22.5">
      <c r="A13" s="4" t="s">
        <v>33</v>
      </c>
      <c r="B13" s="5" t="s">
        <v>34</v>
      </c>
      <c r="C13" s="6" t="s">
        <v>54</v>
      </c>
      <c r="D13" s="4" t="s">
        <v>36</v>
      </c>
      <c r="E13" s="4" t="s">
        <v>55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56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0</v>
      </c>
      <c r="W13" s="7">
        <v>205600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57</v>
      </c>
      <c r="D14" s="4" t="s">
        <v>36</v>
      </c>
      <c r="E14" s="4" t="s">
        <v>55</v>
      </c>
      <c r="F14" s="4" t="s">
        <v>51</v>
      </c>
      <c r="G14" s="4" t="s">
        <v>37</v>
      </c>
      <c r="H14" s="4"/>
      <c r="I14" s="4"/>
      <c r="J14" s="4"/>
      <c r="K14" s="4"/>
      <c r="L14" s="4"/>
      <c r="M14" s="4" t="s">
        <v>38</v>
      </c>
      <c r="N14" s="4" t="s">
        <v>58</v>
      </c>
      <c r="O14" s="4" t="s">
        <v>59</v>
      </c>
      <c r="P14" s="5" t="s">
        <v>60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0</v>
      </c>
      <c r="W14" s="7">
        <v>114300000</v>
      </c>
      <c r="X14" s="7">
        <v>0</v>
      </c>
      <c r="Y14" s="7">
        <v>0</v>
      </c>
      <c r="Z14" s="7">
        <v>0</v>
      </c>
      <c r="AA14" s="7">
        <v>0</v>
      </c>
    </row>
    <row r="15" spans="1:27" s="14" customFormat="1" ht="31.5">
      <c r="A15" s="10"/>
      <c r="B15" s="11"/>
      <c r="C15" s="12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 t="s">
        <v>105</v>
      </c>
      <c r="Q15" s="13">
        <f>SUM(Q13:Q14)</f>
        <v>114505600</v>
      </c>
      <c r="R15" s="13">
        <f t="shared" ref="R15:AA15" si="3">SUM(R13:R14)</f>
        <v>0</v>
      </c>
      <c r="S15" s="13">
        <f t="shared" si="3"/>
        <v>0</v>
      </c>
      <c r="T15" s="13">
        <f t="shared" si="3"/>
        <v>114505600</v>
      </c>
      <c r="U15" s="13">
        <f t="shared" si="3"/>
        <v>0</v>
      </c>
      <c r="V15" s="13">
        <f t="shared" si="3"/>
        <v>0</v>
      </c>
      <c r="W15" s="13">
        <f t="shared" si="3"/>
        <v>114505600</v>
      </c>
      <c r="X15" s="13">
        <f t="shared" si="3"/>
        <v>0</v>
      </c>
      <c r="Y15" s="13">
        <f t="shared" si="3"/>
        <v>0</v>
      </c>
      <c r="Z15" s="13">
        <f t="shared" si="3"/>
        <v>0</v>
      </c>
      <c r="AA15" s="13">
        <f t="shared" si="3"/>
        <v>0</v>
      </c>
    </row>
    <row r="16" spans="1:27" ht="67.5">
      <c r="A16" s="4" t="s">
        <v>33</v>
      </c>
      <c r="B16" s="5" t="s">
        <v>34</v>
      </c>
      <c r="C16" s="6" t="s">
        <v>61</v>
      </c>
      <c r="D16" s="4" t="s">
        <v>62</v>
      </c>
      <c r="E16" s="4" t="s">
        <v>63</v>
      </c>
      <c r="F16" s="4" t="s">
        <v>64</v>
      </c>
      <c r="G16" s="4" t="s">
        <v>65</v>
      </c>
      <c r="H16" s="4"/>
      <c r="I16" s="4"/>
      <c r="J16" s="4"/>
      <c r="K16" s="4"/>
      <c r="L16" s="4"/>
      <c r="M16" s="4" t="s">
        <v>38</v>
      </c>
      <c r="N16" s="4" t="s">
        <v>58</v>
      </c>
      <c r="O16" s="4" t="s">
        <v>40</v>
      </c>
      <c r="P16" s="5" t="s">
        <v>66</v>
      </c>
      <c r="Q16" s="7">
        <v>12605552116</v>
      </c>
      <c r="R16" s="7">
        <v>0</v>
      </c>
      <c r="S16" s="7">
        <v>0</v>
      </c>
      <c r="T16" s="7">
        <v>12605552116</v>
      </c>
      <c r="U16" s="7">
        <v>0</v>
      </c>
      <c r="V16" s="7">
        <v>12605552116</v>
      </c>
      <c r="W16" s="7">
        <v>0</v>
      </c>
      <c r="X16" s="7">
        <v>12605552116</v>
      </c>
      <c r="Y16" s="7">
        <v>0</v>
      </c>
      <c r="Z16" s="7">
        <v>0</v>
      </c>
      <c r="AA16" s="7">
        <v>0</v>
      </c>
    </row>
    <row r="17" spans="1:27" ht="67.5">
      <c r="A17" s="4" t="s">
        <v>33</v>
      </c>
      <c r="B17" s="5" t="s">
        <v>34</v>
      </c>
      <c r="C17" s="6" t="s">
        <v>61</v>
      </c>
      <c r="D17" s="4" t="s">
        <v>62</v>
      </c>
      <c r="E17" s="4" t="s">
        <v>63</v>
      </c>
      <c r="F17" s="4" t="s">
        <v>64</v>
      </c>
      <c r="G17" s="4" t="s">
        <v>65</v>
      </c>
      <c r="H17" s="4"/>
      <c r="I17" s="4"/>
      <c r="J17" s="4"/>
      <c r="K17" s="4"/>
      <c r="L17" s="4"/>
      <c r="M17" s="4" t="s">
        <v>38</v>
      </c>
      <c r="N17" s="4" t="s">
        <v>67</v>
      </c>
      <c r="O17" s="4" t="s">
        <v>40</v>
      </c>
      <c r="P17" s="5" t="s">
        <v>66</v>
      </c>
      <c r="Q17" s="7">
        <v>10000000000</v>
      </c>
      <c r="R17" s="7">
        <v>0</v>
      </c>
      <c r="S17" s="7">
        <v>0</v>
      </c>
      <c r="T17" s="7">
        <v>10000000000</v>
      </c>
      <c r="U17" s="7">
        <v>0</v>
      </c>
      <c r="V17" s="7">
        <v>10000000000</v>
      </c>
      <c r="W17" s="7">
        <v>0</v>
      </c>
      <c r="X17" s="7">
        <v>10000000000</v>
      </c>
      <c r="Y17" s="7">
        <v>0</v>
      </c>
      <c r="Z17" s="7">
        <v>0</v>
      </c>
      <c r="AA17" s="7">
        <v>0</v>
      </c>
    </row>
    <row r="18" spans="1:27" ht="45">
      <c r="A18" s="4" t="s">
        <v>33</v>
      </c>
      <c r="B18" s="5" t="s">
        <v>34</v>
      </c>
      <c r="C18" s="6" t="s">
        <v>68</v>
      </c>
      <c r="D18" s="4" t="s">
        <v>62</v>
      </c>
      <c r="E18" s="4" t="s">
        <v>63</v>
      </c>
      <c r="F18" s="4" t="s">
        <v>64</v>
      </c>
      <c r="G18" s="4" t="s">
        <v>39</v>
      </c>
      <c r="H18" s="4"/>
      <c r="I18" s="4"/>
      <c r="J18" s="4"/>
      <c r="K18" s="4"/>
      <c r="L18" s="4"/>
      <c r="M18" s="4" t="s">
        <v>38</v>
      </c>
      <c r="N18" s="4" t="s">
        <v>58</v>
      </c>
      <c r="O18" s="4" t="s">
        <v>40</v>
      </c>
      <c r="P18" s="5" t="s">
        <v>69</v>
      </c>
      <c r="Q18" s="7">
        <v>3200000000</v>
      </c>
      <c r="R18" s="7">
        <v>0</v>
      </c>
      <c r="S18" s="7">
        <v>0</v>
      </c>
      <c r="T18" s="7">
        <v>3200000000</v>
      </c>
      <c r="U18" s="7">
        <v>0</v>
      </c>
      <c r="V18" s="7">
        <v>3185000000</v>
      </c>
      <c r="W18" s="7">
        <v>15000000</v>
      </c>
      <c r="X18" s="7">
        <v>2881922262</v>
      </c>
      <c r="Y18" s="7">
        <v>1978915748</v>
      </c>
      <c r="Z18" s="7">
        <v>1911882089</v>
      </c>
      <c r="AA18" s="7">
        <v>1833048644</v>
      </c>
    </row>
    <row r="19" spans="1:27" ht="56.25">
      <c r="A19" s="4" t="s">
        <v>33</v>
      </c>
      <c r="B19" s="5" t="s">
        <v>34</v>
      </c>
      <c r="C19" s="6" t="s">
        <v>70</v>
      </c>
      <c r="D19" s="4" t="s">
        <v>62</v>
      </c>
      <c r="E19" s="4" t="s">
        <v>63</v>
      </c>
      <c r="F19" s="4" t="s">
        <v>64</v>
      </c>
      <c r="G19" s="4" t="s">
        <v>58</v>
      </c>
      <c r="H19" s="4"/>
      <c r="I19" s="4"/>
      <c r="J19" s="4"/>
      <c r="K19" s="4"/>
      <c r="L19" s="4"/>
      <c r="M19" s="4" t="s">
        <v>38</v>
      </c>
      <c r="N19" s="4" t="s">
        <v>58</v>
      </c>
      <c r="O19" s="4" t="s">
        <v>40</v>
      </c>
      <c r="P19" s="5" t="s">
        <v>71</v>
      </c>
      <c r="Q19" s="7">
        <v>145056000</v>
      </c>
      <c r="R19" s="7">
        <v>0</v>
      </c>
      <c r="S19" s="7">
        <v>0</v>
      </c>
      <c r="T19" s="7">
        <v>145056000</v>
      </c>
      <c r="U19" s="7">
        <v>0</v>
      </c>
      <c r="V19" s="7">
        <v>145056000</v>
      </c>
      <c r="W19" s="7">
        <v>0</v>
      </c>
      <c r="X19" s="7">
        <v>145056000</v>
      </c>
      <c r="Y19" s="7">
        <v>94602128.790000007</v>
      </c>
      <c r="Z19" s="7">
        <v>93109740.790000007</v>
      </c>
      <c r="AA19" s="7">
        <v>93109740.790000007</v>
      </c>
    </row>
    <row r="20" spans="1:27" ht="56.25">
      <c r="A20" s="4" t="s">
        <v>33</v>
      </c>
      <c r="B20" s="5" t="s">
        <v>34</v>
      </c>
      <c r="C20" s="6" t="s">
        <v>72</v>
      </c>
      <c r="D20" s="4" t="s">
        <v>62</v>
      </c>
      <c r="E20" s="4" t="s">
        <v>63</v>
      </c>
      <c r="F20" s="4" t="s">
        <v>64</v>
      </c>
      <c r="G20" s="4" t="s">
        <v>73</v>
      </c>
      <c r="H20" s="4"/>
      <c r="I20" s="4"/>
      <c r="J20" s="4"/>
      <c r="K20" s="4"/>
      <c r="L20" s="4"/>
      <c r="M20" s="4" t="s">
        <v>38</v>
      </c>
      <c r="N20" s="4" t="s">
        <v>58</v>
      </c>
      <c r="O20" s="4" t="s">
        <v>40</v>
      </c>
      <c r="P20" s="5" t="s">
        <v>74</v>
      </c>
      <c r="Q20" s="7">
        <v>300817000</v>
      </c>
      <c r="R20" s="7">
        <v>0</v>
      </c>
      <c r="S20" s="7">
        <v>0</v>
      </c>
      <c r="T20" s="7">
        <v>300817000</v>
      </c>
      <c r="U20" s="7">
        <v>0</v>
      </c>
      <c r="V20" s="7">
        <v>300817000</v>
      </c>
      <c r="W20" s="7">
        <v>0</v>
      </c>
      <c r="X20" s="7">
        <v>300817000</v>
      </c>
      <c r="Y20" s="7">
        <v>41775257.399999999</v>
      </c>
      <c r="Z20" s="7">
        <v>41775257.399999999</v>
      </c>
      <c r="AA20" s="7">
        <v>41775257.399999999</v>
      </c>
    </row>
    <row r="21" spans="1:27" ht="56.25">
      <c r="A21" s="4" t="s">
        <v>33</v>
      </c>
      <c r="B21" s="5" t="s">
        <v>34</v>
      </c>
      <c r="C21" s="6" t="s">
        <v>75</v>
      </c>
      <c r="D21" s="4" t="s">
        <v>62</v>
      </c>
      <c r="E21" s="4" t="s">
        <v>63</v>
      </c>
      <c r="F21" s="4" t="s">
        <v>64</v>
      </c>
      <c r="G21" s="4" t="s">
        <v>67</v>
      </c>
      <c r="H21" s="4"/>
      <c r="I21" s="4"/>
      <c r="J21" s="4"/>
      <c r="K21" s="4"/>
      <c r="L21" s="4"/>
      <c r="M21" s="4" t="s">
        <v>38</v>
      </c>
      <c r="N21" s="4" t="s">
        <v>58</v>
      </c>
      <c r="O21" s="4" t="s">
        <v>40</v>
      </c>
      <c r="P21" s="5" t="s">
        <v>76</v>
      </c>
      <c r="Q21" s="7">
        <v>1512702253</v>
      </c>
      <c r="R21" s="7">
        <v>0</v>
      </c>
      <c r="S21" s="7">
        <v>0</v>
      </c>
      <c r="T21" s="7">
        <v>1512702253</v>
      </c>
      <c r="U21" s="7">
        <v>0</v>
      </c>
      <c r="V21" s="7">
        <v>1512702253</v>
      </c>
      <c r="W21" s="7">
        <v>0</v>
      </c>
      <c r="X21" s="7">
        <v>1512702253</v>
      </c>
      <c r="Y21" s="7">
        <v>1434570299.99</v>
      </c>
      <c r="Z21" s="7">
        <v>1434570299.99</v>
      </c>
      <c r="AA21" s="7">
        <v>1434570299.99</v>
      </c>
    </row>
    <row r="22" spans="1:27" ht="33.75">
      <c r="A22" s="4" t="s">
        <v>33</v>
      </c>
      <c r="B22" s="5" t="s">
        <v>34</v>
      </c>
      <c r="C22" s="6" t="s">
        <v>77</v>
      </c>
      <c r="D22" s="4" t="s">
        <v>62</v>
      </c>
      <c r="E22" s="4" t="s">
        <v>63</v>
      </c>
      <c r="F22" s="4" t="s">
        <v>64</v>
      </c>
      <c r="G22" s="4" t="s">
        <v>78</v>
      </c>
      <c r="H22" s="4"/>
      <c r="I22" s="4"/>
      <c r="J22" s="4"/>
      <c r="K22" s="4"/>
      <c r="L22" s="4"/>
      <c r="M22" s="4" t="s">
        <v>38</v>
      </c>
      <c r="N22" s="4" t="s">
        <v>58</v>
      </c>
      <c r="O22" s="4" t="s">
        <v>40</v>
      </c>
      <c r="P22" s="5" t="s">
        <v>79</v>
      </c>
      <c r="Q22" s="7">
        <v>590375000</v>
      </c>
      <c r="R22" s="7">
        <v>0</v>
      </c>
      <c r="S22" s="7">
        <v>0</v>
      </c>
      <c r="T22" s="7">
        <v>590375000</v>
      </c>
      <c r="U22" s="7">
        <v>0</v>
      </c>
      <c r="V22" s="7">
        <v>590375000</v>
      </c>
      <c r="W22" s="7">
        <v>0</v>
      </c>
      <c r="X22" s="7">
        <v>590375000</v>
      </c>
      <c r="Y22" s="7">
        <v>575275560</v>
      </c>
      <c r="Z22" s="7">
        <v>575275560</v>
      </c>
      <c r="AA22" s="7">
        <v>575275560</v>
      </c>
    </row>
    <row r="23" spans="1:27" ht="33.75">
      <c r="A23" s="4" t="s">
        <v>33</v>
      </c>
      <c r="B23" s="5" t="s">
        <v>34</v>
      </c>
      <c r="C23" s="6" t="s">
        <v>80</v>
      </c>
      <c r="D23" s="4" t="s">
        <v>62</v>
      </c>
      <c r="E23" s="4" t="s">
        <v>63</v>
      </c>
      <c r="F23" s="4" t="s">
        <v>64</v>
      </c>
      <c r="G23" s="4" t="s">
        <v>81</v>
      </c>
      <c r="H23" s="4"/>
      <c r="I23" s="4"/>
      <c r="J23" s="4"/>
      <c r="K23" s="4"/>
      <c r="L23" s="4"/>
      <c r="M23" s="4" t="s">
        <v>38</v>
      </c>
      <c r="N23" s="4" t="s">
        <v>58</v>
      </c>
      <c r="O23" s="4" t="s">
        <v>40</v>
      </c>
      <c r="P23" s="5" t="s">
        <v>82</v>
      </c>
      <c r="Q23" s="7">
        <v>2225670587</v>
      </c>
      <c r="R23" s="7">
        <v>0</v>
      </c>
      <c r="S23" s="7">
        <v>0</v>
      </c>
      <c r="T23" s="7">
        <v>2225670587</v>
      </c>
      <c r="U23" s="7">
        <v>0</v>
      </c>
      <c r="V23" s="7">
        <v>2143092155.3299999</v>
      </c>
      <c r="W23" s="7">
        <v>82578431.670000002</v>
      </c>
      <c r="X23" s="7">
        <v>2053960499.5</v>
      </c>
      <c r="Y23" s="7">
        <v>1167125443</v>
      </c>
      <c r="Z23" s="7">
        <v>1076686111</v>
      </c>
      <c r="AA23" s="7">
        <v>1040537894</v>
      </c>
    </row>
    <row r="24" spans="1:27" ht="33.75">
      <c r="A24" s="4" t="s">
        <v>33</v>
      </c>
      <c r="B24" s="5" t="s">
        <v>34</v>
      </c>
      <c r="C24" s="6" t="s">
        <v>83</v>
      </c>
      <c r="D24" s="4" t="s">
        <v>62</v>
      </c>
      <c r="E24" s="4" t="s">
        <v>63</v>
      </c>
      <c r="F24" s="4" t="s">
        <v>64</v>
      </c>
      <c r="G24" s="4" t="s">
        <v>84</v>
      </c>
      <c r="H24" s="4"/>
      <c r="I24" s="4"/>
      <c r="J24" s="4"/>
      <c r="K24" s="4"/>
      <c r="L24" s="4"/>
      <c r="M24" s="4" t="s">
        <v>38</v>
      </c>
      <c r="N24" s="4" t="s">
        <v>58</v>
      </c>
      <c r="O24" s="4" t="s">
        <v>40</v>
      </c>
      <c r="P24" s="5" t="s">
        <v>85</v>
      </c>
      <c r="Q24" s="7">
        <v>4719264715</v>
      </c>
      <c r="R24" s="7">
        <v>0</v>
      </c>
      <c r="S24" s="7">
        <v>0</v>
      </c>
      <c r="T24" s="7">
        <v>4719264715</v>
      </c>
      <c r="U24" s="7">
        <v>0</v>
      </c>
      <c r="V24" s="7">
        <v>4614793002</v>
      </c>
      <c r="W24" s="7">
        <v>104471713</v>
      </c>
      <c r="X24" s="7">
        <v>4338565328</v>
      </c>
      <c r="Y24" s="7">
        <v>2370188901.6900001</v>
      </c>
      <c r="Z24" s="7">
        <v>2335969221.6900001</v>
      </c>
      <c r="AA24" s="7">
        <v>2181505743.6900001</v>
      </c>
    </row>
    <row r="25" spans="1:27" ht="33.75">
      <c r="A25" s="4" t="s">
        <v>33</v>
      </c>
      <c r="B25" s="5" t="s">
        <v>34</v>
      </c>
      <c r="C25" s="6" t="s">
        <v>86</v>
      </c>
      <c r="D25" s="4" t="s">
        <v>62</v>
      </c>
      <c r="E25" s="4" t="s">
        <v>63</v>
      </c>
      <c r="F25" s="4" t="s">
        <v>64</v>
      </c>
      <c r="G25" s="4" t="s">
        <v>87</v>
      </c>
      <c r="H25" s="4"/>
      <c r="I25" s="4"/>
      <c r="J25" s="4"/>
      <c r="K25" s="4"/>
      <c r="L25" s="4"/>
      <c r="M25" s="4" t="s">
        <v>38</v>
      </c>
      <c r="N25" s="4" t="s">
        <v>58</v>
      </c>
      <c r="O25" s="4" t="s">
        <v>40</v>
      </c>
      <c r="P25" s="5" t="s">
        <v>88</v>
      </c>
      <c r="Q25" s="7">
        <v>4212846801</v>
      </c>
      <c r="R25" s="7">
        <v>0</v>
      </c>
      <c r="S25" s="7">
        <v>0</v>
      </c>
      <c r="T25" s="7">
        <v>4212846801</v>
      </c>
      <c r="U25" s="7">
        <v>0</v>
      </c>
      <c r="V25" s="7">
        <v>4149737771</v>
      </c>
      <c r="W25" s="7">
        <v>63109030</v>
      </c>
      <c r="X25" s="7">
        <v>3906916983</v>
      </c>
      <c r="Y25" s="7">
        <v>2231949284.9899998</v>
      </c>
      <c r="Z25" s="7">
        <v>2166555615.9899998</v>
      </c>
      <c r="AA25" s="7">
        <v>2005712117.99</v>
      </c>
    </row>
    <row r="26" spans="1:27" ht="33.75">
      <c r="A26" s="4" t="s">
        <v>33</v>
      </c>
      <c r="B26" s="5" t="s">
        <v>34</v>
      </c>
      <c r="C26" s="6" t="s">
        <v>89</v>
      </c>
      <c r="D26" s="4" t="s">
        <v>62</v>
      </c>
      <c r="E26" s="4" t="s">
        <v>63</v>
      </c>
      <c r="F26" s="4" t="s">
        <v>64</v>
      </c>
      <c r="G26" s="4" t="s">
        <v>90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38</v>
      </c>
      <c r="N26" s="4" t="s">
        <v>58</v>
      </c>
      <c r="O26" s="4" t="s">
        <v>40</v>
      </c>
      <c r="P26" s="5" t="s">
        <v>91</v>
      </c>
      <c r="Q26" s="7">
        <v>8358376715</v>
      </c>
      <c r="R26" s="7">
        <v>0</v>
      </c>
      <c r="S26" s="7">
        <v>0</v>
      </c>
      <c r="T26" s="7">
        <v>8358376715</v>
      </c>
      <c r="U26" s="7">
        <v>0</v>
      </c>
      <c r="V26" s="7">
        <v>5159225329</v>
      </c>
      <c r="W26" s="7">
        <v>3199151386</v>
      </c>
      <c r="X26" s="7">
        <v>4475704565</v>
      </c>
      <c r="Y26" s="7">
        <v>2336060813.96</v>
      </c>
      <c r="Z26" s="7">
        <v>2217240686.96</v>
      </c>
      <c r="AA26" s="7">
        <v>2153090592.96</v>
      </c>
    </row>
    <row r="27" spans="1:27" ht="90">
      <c r="A27" s="4" t="s">
        <v>33</v>
      </c>
      <c r="B27" s="5" t="s">
        <v>34</v>
      </c>
      <c r="C27" s="6" t="s">
        <v>92</v>
      </c>
      <c r="D27" s="4" t="s">
        <v>62</v>
      </c>
      <c r="E27" s="4" t="s">
        <v>63</v>
      </c>
      <c r="F27" s="4" t="s">
        <v>64</v>
      </c>
      <c r="G27" s="4" t="s">
        <v>93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58</v>
      </c>
      <c r="O27" s="4" t="s">
        <v>40</v>
      </c>
      <c r="P27" s="5" t="s">
        <v>94</v>
      </c>
      <c r="Q27" s="7">
        <v>3704207205</v>
      </c>
      <c r="R27" s="7">
        <v>0</v>
      </c>
      <c r="S27" s="7">
        <v>0</v>
      </c>
      <c r="T27" s="7">
        <v>3704207205</v>
      </c>
      <c r="U27" s="7">
        <v>0</v>
      </c>
      <c r="V27" s="7">
        <v>3137792258</v>
      </c>
      <c r="W27" s="7">
        <v>566414947</v>
      </c>
      <c r="X27" s="7">
        <v>2587968468</v>
      </c>
      <c r="Y27" s="7">
        <v>1592897744.21</v>
      </c>
      <c r="Z27" s="7">
        <v>1580215403.21</v>
      </c>
      <c r="AA27" s="7">
        <v>1507707359.21</v>
      </c>
    </row>
    <row r="28" spans="1:27" ht="67.5">
      <c r="A28" s="4" t="s">
        <v>33</v>
      </c>
      <c r="B28" s="5" t="s">
        <v>34</v>
      </c>
      <c r="C28" s="6" t="s">
        <v>95</v>
      </c>
      <c r="D28" s="4" t="s">
        <v>62</v>
      </c>
      <c r="E28" s="4" t="s">
        <v>96</v>
      </c>
      <c r="F28" s="4" t="s">
        <v>64</v>
      </c>
      <c r="G28" s="4" t="s">
        <v>97</v>
      </c>
      <c r="H28" s="4"/>
      <c r="I28" s="4"/>
      <c r="J28" s="4"/>
      <c r="K28" s="4"/>
      <c r="L28" s="4"/>
      <c r="M28" s="4" t="s">
        <v>38</v>
      </c>
      <c r="N28" s="4" t="s">
        <v>58</v>
      </c>
      <c r="O28" s="4" t="s">
        <v>40</v>
      </c>
      <c r="P28" s="5" t="s">
        <v>98</v>
      </c>
      <c r="Q28" s="7">
        <v>297987221</v>
      </c>
      <c r="R28" s="7">
        <v>0</v>
      </c>
      <c r="S28" s="7">
        <v>0</v>
      </c>
      <c r="T28" s="7">
        <v>297987221</v>
      </c>
      <c r="U28" s="7">
        <v>0</v>
      </c>
      <c r="V28" s="7">
        <v>297987221</v>
      </c>
      <c r="W28" s="7">
        <v>0</v>
      </c>
      <c r="X28" s="7">
        <v>296270344.54000002</v>
      </c>
      <c r="Y28" s="7">
        <v>182234974</v>
      </c>
      <c r="Z28" s="7">
        <v>182234974</v>
      </c>
      <c r="AA28" s="7">
        <v>182234974</v>
      </c>
    </row>
    <row r="29" spans="1:27" ht="67.5">
      <c r="A29" s="4" t="s">
        <v>33</v>
      </c>
      <c r="B29" s="5" t="s">
        <v>34</v>
      </c>
      <c r="C29" s="6" t="s">
        <v>99</v>
      </c>
      <c r="D29" s="4" t="s">
        <v>62</v>
      </c>
      <c r="E29" s="4" t="s">
        <v>96</v>
      </c>
      <c r="F29" s="4" t="s">
        <v>64</v>
      </c>
      <c r="G29" s="4" t="s">
        <v>100</v>
      </c>
      <c r="H29" s="4"/>
      <c r="I29" s="4"/>
      <c r="J29" s="4"/>
      <c r="K29" s="4"/>
      <c r="L29" s="4"/>
      <c r="M29" s="4" t="s">
        <v>38</v>
      </c>
      <c r="N29" s="4" t="s">
        <v>58</v>
      </c>
      <c r="O29" s="4" t="s">
        <v>40</v>
      </c>
      <c r="P29" s="5" t="s">
        <v>101</v>
      </c>
      <c r="Q29" s="7">
        <v>1917176137</v>
      </c>
      <c r="R29" s="7">
        <v>0</v>
      </c>
      <c r="S29" s="7">
        <v>0</v>
      </c>
      <c r="T29" s="7">
        <v>1917176137</v>
      </c>
      <c r="U29" s="7">
        <v>0</v>
      </c>
      <c r="V29" s="7">
        <v>1549842923.1099999</v>
      </c>
      <c r="W29" s="7">
        <v>367333213.88999999</v>
      </c>
      <c r="X29" s="7">
        <v>792223979.13999999</v>
      </c>
      <c r="Y29" s="7">
        <v>473443873</v>
      </c>
      <c r="Z29" s="7">
        <v>439490757</v>
      </c>
      <c r="AA29" s="7">
        <v>421877904</v>
      </c>
    </row>
    <row r="30" spans="1:27" s="14" customFormat="1">
      <c r="A30" s="10"/>
      <c r="B30" s="11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 t="s">
        <v>106</v>
      </c>
      <c r="Q30" s="13">
        <f>SUM(Q16:Q29)</f>
        <v>53790031750</v>
      </c>
      <c r="R30" s="13">
        <f t="shared" ref="R30:AA30" si="4">SUM(R16:R29)</f>
        <v>0</v>
      </c>
      <c r="S30" s="13">
        <f t="shared" si="4"/>
        <v>0</v>
      </c>
      <c r="T30" s="13">
        <f t="shared" si="4"/>
        <v>53790031750</v>
      </c>
      <c r="U30" s="13">
        <f t="shared" si="4"/>
        <v>0</v>
      </c>
      <c r="V30" s="13">
        <f t="shared" si="4"/>
        <v>49391973028.440002</v>
      </c>
      <c r="W30" s="13">
        <f t="shared" si="4"/>
        <v>4398058721.5600004</v>
      </c>
      <c r="X30" s="13">
        <f t="shared" si="4"/>
        <v>46488034798.18</v>
      </c>
      <c r="Y30" s="13">
        <f t="shared" si="4"/>
        <v>14479040029.029999</v>
      </c>
      <c r="Z30" s="13">
        <f t="shared" si="4"/>
        <v>14055005717.029999</v>
      </c>
      <c r="AA30" s="13">
        <f t="shared" si="4"/>
        <v>13470446088.029999</v>
      </c>
    </row>
    <row r="31" spans="1:27">
      <c r="A31" s="4"/>
      <c r="B31" s="5"/>
      <c r="C31" s="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66939537350</v>
      </c>
      <c r="R32" s="7">
        <v>0</v>
      </c>
      <c r="S32" s="7">
        <v>0</v>
      </c>
      <c r="T32" s="7">
        <v>66939537350</v>
      </c>
      <c r="U32" s="7">
        <v>0</v>
      </c>
      <c r="V32" s="7">
        <v>62274891995.089996</v>
      </c>
      <c r="W32" s="7">
        <v>4664645354.9099998</v>
      </c>
      <c r="X32" s="7">
        <v>55841424468.830002</v>
      </c>
      <c r="Y32" s="7">
        <v>22723346393.740002</v>
      </c>
      <c r="Z32" s="7">
        <v>22116244688.740002</v>
      </c>
      <c r="AA32" s="7">
        <v>21523678297.740002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topLeftCell="A22" zoomScale="115" zoomScaleNormal="115" workbookViewId="0">
      <selection activeCell="B25" sqref="B25"/>
    </sheetView>
  </sheetViews>
  <sheetFormatPr baseColWidth="10" defaultRowHeight="15"/>
  <cols>
    <col min="1" max="1" width="27.5703125" style="24" customWidth="1"/>
    <col min="2" max="5" width="13.140625" style="24" bestFit="1" customWidth="1"/>
    <col min="6" max="6" width="6.140625" style="30" bestFit="1" customWidth="1"/>
    <col min="7" max="7" width="5.42578125" style="30" bestFit="1" customWidth="1"/>
    <col min="8" max="8" width="5.7109375" style="30" bestFit="1" customWidth="1"/>
    <col min="9" max="9" width="15" style="24" customWidth="1"/>
    <col min="10" max="10" width="12.5703125" style="30" customWidth="1"/>
    <col min="11" max="16384" width="11.42578125" style="15"/>
  </cols>
  <sheetData>
    <row r="1" spans="1:10">
      <c r="A1" s="25" t="s">
        <v>1</v>
      </c>
      <c r="B1" s="26" t="s">
        <v>107</v>
      </c>
      <c r="C1" s="26"/>
      <c r="D1" s="26"/>
      <c r="E1" s="26"/>
      <c r="F1" s="26"/>
      <c r="G1" s="26"/>
      <c r="H1" s="26"/>
      <c r="I1" s="26"/>
      <c r="J1" s="26"/>
    </row>
    <row r="2" spans="1:10">
      <c r="A2" s="25"/>
      <c r="B2" s="25" t="s">
        <v>116</v>
      </c>
      <c r="C2" s="25"/>
      <c r="D2" s="25"/>
      <c r="E2" s="25"/>
      <c r="F2" s="25"/>
      <c r="G2" s="25"/>
      <c r="H2" s="25"/>
      <c r="I2" s="25"/>
      <c r="J2" s="25"/>
    </row>
    <row r="3" spans="1:10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40.5">
      <c r="A4" s="16" t="s">
        <v>21</v>
      </c>
      <c r="B4" s="16" t="s">
        <v>25</v>
      </c>
      <c r="C4" s="16" t="s">
        <v>29</v>
      </c>
      <c r="D4" s="16" t="s">
        <v>30</v>
      </c>
      <c r="E4" s="16" t="s">
        <v>32</v>
      </c>
      <c r="F4" s="31" t="s">
        <v>108</v>
      </c>
      <c r="G4" s="31" t="s">
        <v>109</v>
      </c>
      <c r="H4" s="31" t="s">
        <v>110</v>
      </c>
      <c r="I4" s="27" t="s">
        <v>117</v>
      </c>
      <c r="J4" s="27" t="s">
        <v>118</v>
      </c>
    </row>
    <row r="5" spans="1:10">
      <c r="A5" s="17" t="s">
        <v>111</v>
      </c>
      <c r="B5" s="18">
        <f>+REP_EPG034_EjecucionPresupuesta!Q8</f>
        <v>10034000000</v>
      </c>
      <c r="C5" s="18">
        <f>+REP_EPG034_EjecucionPresupuesta!X8</f>
        <v>6630604557</v>
      </c>
      <c r="D5" s="18">
        <f>+REP_EPG034_EjecucionPresupuesta!Y8</f>
        <v>6630604557</v>
      </c>
      <c r="E5" s="18">
        <f>+REP_EPG034_EjecucionPresupuesta!Z8</f>
        <v>6630604557</v>
      </c>
      <c r="F5" s="28">
        <f t="shared" ref="F5:F25" si="0">C5/B5</f>
        <v>0.66081368915686667</v>
      </c>
      <c r="G5" s="28">
        <f t="shared" ref="G5:G25" si="1">D5/B5</f>
        <v>0.66081368915686667</v>
      </c>
      <c r="H5" s="28">
        <f t="shared" ref="H5:H25" si="2">E5/B5</f>
        <v>0.66081368915686667</v>
      </c>
      <c r="I5" s="19">
        <f t="shared" ref="I5:I25" si="3">B5-C5</f>
        <v>3403395443</v>
      </c>
      <c r="J5" s="28">
        <f t="shared" ref="J5:J25" si="4">I5/B5</f>
        <v>0.33918631084313333</v>
      </c>
    </row>
    <row r="6" spans="1:10" ht="27">
      <c r="A6" s="17" t="s">
        <v>49</v>
      </c>
      <c r="B6" s="18">
        <f>+REP_EPG034_EjecucionPresupuesta!T10</f>
        <v>2912000000</v>
      </c>
      <c r="C6" s="18">
        <f>+REP_EPG034_EjecucionPresupuesta!X10</f>
        <v>2680825121.6500001</v>
      </c>
      <c r="D6" s="18">
        <f>+REP_EPG034_EjecucionPresupuesta!Y10</f>
        <v>1580146955.71</v>
      </c>
      <c r="E6" s="18">
        <f>+REP_EPG034_EjecucionPresupuesta!Z10</f>
        <v>1397079562.71</v>
      </c>
      <c r="F6" s="28">
        <f t="shared" si="0"/>
        <v>0.92061302254464294</v>
      </c>
      <c r="G6" s="28">
        <f t="shared" si="1"/>
        <v>0.5426328831421704</v>
      </c>
      <c r="H6" s="28">
        <f t="shared" si="2"/>
        <v>0.47976633334821428</v>
      </c>
      <c r="I6" s="19">
        <f t="shared" si="3"/>
        <v>231174878.3499999</v>
      </c>
      <c r="J6" s="28">
        <f t="shared" si="4"/>
        <v>7.9386977455357111E-2</v>
      </c>
    </row>
    <row r="7" spans="1:10">
      <c r="A7" s="17" t="s">
        <v>112</v>
      </c>
      <c r="B7" s="18">
        <f>+REP_EPG034_EjecucionPresupuesta!T12</f>
        <v>89000000</v>
      </c>
      <c r="C7" s="18">
        <f>+REP_EPG034_EjecucionPresupuesta!X12</f>
        <v>41959992</v>
      </c>
      <c r="D7" s="18">
        <f>+REP_EPG034_EjecucionPresupuesta!Y12</f>
        <v>33554852</v>
      </c>
      <c r="E7" s="18">
        <f>+REP_EPG034_EjecucionPresupuesta!Z12</f>
        <v>33554852</v>
      </c>
      <c r="F7" s="28">
        <f t="shared" si="0"/>
        <v>0.47146058426966292</v>
      </c>
      <c r="G7" s="28">
        <f t="shared" si="1"/>
        <v>0.37702080898876406</v>
      </c>
      <c r="H7" s="28">
        <f t="shared" si="2"/>
        <v>0.37702080898876406</v>
      </c>
      <c r="I7" s="19">
        <f t="shared" si="3"/>
        <v>47040008</v>
      </c>
      <c r="J7" s="28">
        <f t="shared" si="4"/>
        <v>0.52853941573033703</v>
      </c>
    </row>
    <row r="8" spans="1:10" ht="40.5">
      <c r="A8" s="17" t="s">
        <v>105</v>
      </c>
      <c r="B8" s="18">
        <f>+REP_EPG034_EjecucionPresupuesta!T15</f>
        <v>114505600</v>
      </c>
      <c r="C8" s="18">
        <f>+REP_EPG034_EjecucionPresupuesta!X15</f>
        <v>0</v>
      </c>
      <c r="D8" s="18">
        <f>+REP_EPG034_EjecucionPresupuesta!Y15</f>
        <v>0</v>
      </c>
      <c r="E8" s="18">
        <f>+REP_EPG034_EjecucionPresupuesta!Z15</f>
        <v>0</v>
      </c>
      <c r="F8" s="28">
        <f t="shared" si="0"/>
        <v>0</v>
      </c>
      <c r="G8" s="28">
        <f t="shared" si="1"/>
        <v>0</v>
      </c>
      <c r="H8" s="28">
        <f t="shared" si="2"/>
        <v>0</v>
      </c>
      <c r="I8" s="19">
        <f t="shared" si="3"/>
        <v>114505600</v>
      </c>
      <c r="J8" s="28">
        <f t="shared" si="4"/>
        <v>1</v>
      </c>
    </row>
    <row r="9" spans="1:10">
      <c r="A9" s="20" t="s">
        <v>113</v>
      </c>
      <c r="B9" s="21">
        <f>SUM(B5:B8)</f>
        <v>13149505600</v>
      </c>
      <c r="C9" s="21">
        <f>SUM(C5:C8)</f>
        <v>9353389670.6499996</v>
      </c>
      <c r="D9" s="21">
        <f>SUM(D5:D8)</f>
        <v>8244306364.71</v>
      </c>
      <c r="E9" s="21">
        <f>SUM(E5:E8)</f>
        <v>8061238971.71</v>
      </c>
      <c r="F9" s="29">
        <f t="shared" si="0"/>
        <v>0.71131112873551683</v>
      </c>
      <c r="G9" s="29">
        <f t="shared" si="1"/>
        <v>0.62696702184072994</v>
      </c>
      <c r="H9" s="29">
        <f t="shared" si="2"/>
        <v>0.61304502366309499</v>
      </c>
      <c r="I9" s="22">
        <f t="shared" si="3"/>
        <v>3796115929.3500004</v>
      </c>
      <c r="J9" s="29">
        <f t="shared" si="4"/>
        <v>0.28868887126448317</v>
      </c>
    </row>
    <row r="10" spans="1:10" ht="67.5">
      <c r="A10" s="17" t="s">
        <v>66</v>
      </c>
      <c r="B10" s="18">
        <f>+REP_EPG034_EjecucionPresupuesta!T16</f>
        <v>12605552116</v>
      </c>
      <c r="C10" s="18">
        <f>+REP_EPG034_EjecucionPresupuesta!Y16</f>
        <v>0</v>
      </c>
      <c r="D10" s="18">
        <f>+REP_EPG034_EjecucionPresupuesta!Z16</f>
        <v>0</v>
      </c>
      <c r="E10" s="18">
        <f>+REP_EPG034_EjecucionPresupuesta!AA16</f>
        <v>0</v>
      </c>
      <c r="F10" s="28">
        <f t="shared" si="0"/>
        <v>0</v>
      </c>
      <c r="G10" s="28">
        <f t="shared" si="1"/>
        <v>0</v>
      </c>
      <c r="H10" s="28">
        <f t="shared" si="2"/>
        <v>0</v>
      </c>
      <c r="I10" s="19">
        <f t="shared" si="3"/>
        <v>12605552116</v>
      </c>
      <c r="J10" s="28">
        <f t="shared" si="4"/>
        <v>1</v>
      </c>
    </row>
    <row r="11" spans="1:10" ht="67.5">
      <c r="A11" s="17" t="s">
        <v>66</v>
      </c>
      <c r="B11" s="18">
        <f>+REP_EPG034_EjecucionPresupuesta!T17</f>
        <v>10000000000</v>
      </c>
      <c r="C11" s="18">
        <f>+REP_EPG034_EjecucionPresupuesta!Y17</f>
        <v>0</v>
      </c>
      <c r="D11" s="18">
        <f>+REP_EPG034_EjecucionPresupuesta!Z17</f>
        <v>0</v>
      </c>
      <c r="E11" s="18">
        <f>+REP_EPG034_EjecucionPresupuesta!AA17</f>
        <v>0</v>
      </c>
      <c r="F11" s="28">
        <f t="shared" si="0"/>
        <v>0</v>
      </c>
      <c r="G11" s="28">
        <f t="shared" si="1"/>
        <v>0</v>
      </c>
      <c r="H11" s="28">
        <f t="shared" si="2"/>
        <v>0</v>
      </c>
      <c r="I11" s="19">
        <f t="shared" si="3"/>
        <v>10000000000</v>
      </c>
      <c r="J11" s="28">
        <f t="shared" si="4"/>
        <v>1</v>
      </c>
    </row>
    <row r="12" spans="1:10" ht="54">
      <c r="A12" s="17" t="s">
        <v>69</v>
      </c>
      <c r="B12" s="18">
        <f>+REP_EPG034_EjecucionPresupuesta!T18</f>
        <v>3200000000</v>
      </c>
      <c r="C12" s="18">
        <f>+REP_EPG034_EjecucionPresupuesta!Y18</f>
        <v>1978915748</v>
      </c>
      <c r="D12" s="18">
        <f>+REP_EPG034_EjecucionPresupuesta!Z18</f>
        <v>1911882089</v>
      </c>
      <c r="E12" s="18">
        <f>+REP_EPG034_EjecucionPresupuesta!AA18</f>
        <v>1833048644</v>
      </c>
      <c r="F12" s="28">
        <f t="shared" si="0"/>
        <v>0.61841117125</v>
      </c>
      <c r="G12" s="28">
        <f t="shared" si="1"/>
        <v>0.59746315281249995</v>
      </c>
      <c r="H12" s="28">
        <f t="shared" si="2"/>
        <v>0.57282770125000004</v>
      </c>
      <c r="I12" s="19">
        <f t="shared" si="3"/>
        <v>1221084252</v>
      </c>
      <c r="J12" s="28">
        <f t="shared" si="4"/>
        <v>0.38158882875</v>
      </c>
    </row>
    <row r="13" spans="1:10" ht="54">
      <c r="A13" s="17" t="s">
        <v>71</v>
      </c>
      <c r="B13" s="18">
        <f>+REP_EPG034_EjecucionPresupuesta!T19</f>
        <v>145056000</v>
      </c>
      <c r="C13" s="18">
        <f>+REP_EPG034_EjecucionPresupuesta!Y19</f>
        <v>94602128.790000007</v>
      </c>
      <c r="D13" s="18">
        <f>+REP_EPG034_EjecucionPresupuesta!Z19</f>
        <v>93109740.790000007</v>
      </c>
      <c r="E13" s="18">
        <f>+REP_EPG034_EjecucionPresupuesta!AA19</f>
        <v>93109740.790000007</v>
      </c>
      <c r="F13" s="28">
        <f t="shared" si="0"/>
        <v>0.65217659931336869</v>
      </c>
      <c r="G13" s="28">
        <f t="shared" si="1"/>
        <v>0.64188824171354519</v>
      </c>
      <c r="H13" s="28">
        <f t="shared" si="2"/>
        <v>0.64188824171354519</v>
      </c>
      <c r="I13" s="19">
        <f t="shared" si="3"/>
        <v>50453871.209999993</v>
      </c>
      <c r="J13" s="28">
        <f t="shared" si="4"/>
        <v>0.34782340068663131</v>
      </c>
    </row>
    <row r="14" spans="1:10" ht="54">
      <c r="A14" s="17" t="s">
        <v>74</v>
      </c>
      <c r="B14" s="18">
        <f>+REP_EPG034_EjecucionPresupuesta!T20</f>
        <v>300817000</v>
      </c>
      <c r="C14" s="18">
        <f>+REP_EPG034_EjecucionPresupuesta!Y20</f>
        <v>41775257.399999999</v>
      </c>
      <c r="D14" s="18">
        <f>+REP_EPG034_EjecucionPresupuesta!Z20</f>
        <v>41775257.399999999</v>
      </c>
      <c r="E14" s="18">
        <f>+REP_EPG034_EjecucionPresupuesta!AA20</f>
        <v>41775257.399999999</v>
      </c>
      <c r="F14" s="28">
        <f t="shared" si="0"/>
        <v>0.1388726614519791</v>
      </c>
      <c r="G14" s="28">
        <f t="shared" si="1"/>
        <v>0.1388726614519791</v>
      </c>
      <c r="H14" s="28">
        <f t="shared" si="2"/>
        <v>0.1388726614519791</v>
      </c>
      <c r="I14" s="19">
        <f t="shared" si="3"/>
        <v>259041742.59999999</v>
      </c>
      <c r="J14" s="28">
        <f t="shared" si="4"/>
        <v>0.86112733854802082</v>
      </c>
    </row>
    <row r="15" spans="1:10" ht="67.5">
      <c r="A15" s="17" t="s">
        <v>76</v>
      </c>
      <c r="B15" s="18">
        <f>+REP_EPG034_EjecucionPresupuesta!T21</f>
        <v>1512702253</v>
      </c>
      <c r="C15" s="18">
        <f>+REP_EPG034_EjecucionPresupuesta!Y21</f>
        <v>1434570299.99</v>
      </c>
      <c r="D15" s="18">
        <f>+REP_EPG034_EjecucionPresupuesta!Z21</f>
        <v>1434570299.99</v>
      </c>
      <c r="E15" s="18">
        <f>+REP_EPG034_EjecucionPresupuesta!AA21</f>
        <v>1434570299.99</v>
      </c>
      <c r="F15" s="28">
        <f t="shared" si="0"/>
        <v>0.94834941717377086</v>
      </c>
      <c r="G15" s="28">
        <f t="shared" si="1"/>
        <v>0.94834941717377086</v>
      </c>
      <c r="H15" s="28">
        <f t="shared" si="2"/>
        <v>0.94834941717377086</v>
      </c>
      <c r="I15" s="19">
        <f t="shared" si="3"/>
        <v>78131953.00999999</v>
      </c>
      <c r="J15" s="28">
        <f t="shared" si="4"/>
        <v>5.1650582826229183E-2</v>
      </c>
    </row>
    <row r="16" spans="1:10" ht="40.5">
      <c r="A16" s="17" t="s">
        <v>79</v>
      </c>
      <c r="B16" s="18">
        <f>+REP_EPG034_EjecucionPresupuesta!T22</f>
        <v>590375000</v>
      </c>
      <c r="C16" s="18">
        <f>+REP_EPG034_EjecucionPresupuesta!Y22</f>
        <v>575275560</v>
      </c>
      <c r="D16" s="18">
        <f>+REP_EPG034_EjecucionPresupuesta!Z22</f>
        <v>575275560</v>
      </c>
      <c r="E16" s="18">
        <f>+REP_EPG034_EjecucionPresupuesta!AA22</f>
        <v>575275560</v>
      </c>
      <c r="F16" s="28">
        <f t="shared" si="0"/>
        <v>0.974423984755452</v>
      </c>
      <c r="G16" s="28">
        <f t="shared" si="1"/>
        <v>0.974423984755452</v>
      </c>
      <c r="H16" s="28">
        <f t="shared" si="2"/>
        <v>0.974423984755452</v>
      </c>
      <c r="I16" s="19">
        <f t="shared" si="3"/>
        <v>15099440</v>
      </c>
      <c r="J16" s="28">
        <f t="shared" si="4"/>
        <v>2.5576015244547955E-2</v>
      </c>
    </row>
    <row r="17" spans="1:10" ht="40.5">
      <c r="A17" s="17" t="s">
        <v>82</v>
      </c>
      <c r="B17" s="18">
        <f>+REP_EPG034_EjecucionPresupuesta!T23</f>
        <v>2225670587</v>
      </c>
      <c r="C17" s="18">
        <f>+REP_EPG034_EjecucionPresupuesta!Y23</f>
        <v>1167125443</v>
      </c>
      <c r="D17" s="18">
        <f>+REP_EPG034_EjecucionPresupuesta!Z23</f>
        <v>1076686111</v>
      </c>
      <c r="E17" s="18">
        <f>+REP_EPG034_EjecucionPresupuesta!AA23</f>
        <v>1040537894</v>
      </c>
      <c r="F17" s="28">
        <f t="shared" si="0"/>
        <v>0.52439271553351396</v>
      </c>
      <c r="G17" s="28">
        <f t="shared" si="1"/>
        <v>0.48375807151734623</v>
      </c>
      <c r="H17" s="28">
        <f t="shared" si="2"/>
        <v>0.46751657683653436</v>
      </c>
      <c r="I17" s="19">
        <f t="shared" si="3"/>
        <v>1058545144</v>
      </c>
      <c r="J17" s="28">
        <f t="shared" si="4"/>
        <v>0.47560728446648604</v>
      </c>
    </row>
    <row r="18" spans="1:10" ht="40.5">
      <c r="A18" s="17" t="s">
        <v>85</v>
      </c>
      <c r="B18" s="18">
        <f>+REP_EPG034_EjecucionPresupuesta!T24</f>
        <v>4719264715</v>
      </c>
      <c r="C18" s="18">
        <f>+REP_EPG034_EjecucionPresupuesta!Y24</f>
        <v>2370188901.6900001</v>
      </c>
      <c r="D18" s="18">
        <f>+REP_EPG034_EjecucionPresupuesta!Z24</f>
        <v>2335969221.6900001</v>
      </c>
      <c r="E18" s="18">
        <f>+REP_EPG034_EjecucionPresupuesta!AA24</f>
        <v>2181505743.6900001</v>
      </c>
      <c r="F18" s="28">
        <f t="shared" si="0"/>
        <v>0.50223690443904245</v>
      </c>
      <c r="G18" s="28">
        <f t="shared" si="1"/>
        <v>0.49498584266002549</v>
      </c>
      <c r="H18" s="28">
        <f t="shared" si="2"/>
        <v>0.46225543075728909</v>
      </c>
      <c r="I18" s="19">
        <f t="shared" si="3"/>
        <v>2349075813.3099999</v>
      </c>
      <c r="J18" s="28">
        <f t="shared" si="4"/>
        <v>0.49776309556095749</v>
      </c>
    </row>
    <row r="19" spans="1:10" ht="40.5">
      <c r="A19" s="17" t="s">
        <v>88</v>
      </c>
      <c r="B19" s="18">
        <f>+REP_EPG034_EjecucionPresupuesta!T25</f>
        <v>4212846801</v>
      </c>
      <c r="C19" s="18">
        <f>+REP_EPG034_EjecucionPresupuesta!Y25</f>
        <v>2231949284.9899998</v>
      </c>
      <c r="D19" s="18">
        <f>+REP_EPG034_EjecucionPresupuesta!Z25</f>
        <v>2166555615.9899998</v>
      </c>
      <c r="E19" s="18">
        <f>+REP_EPG034_EjecucionPresupuesta!AA25</f>
        <v>2005712117.99</v>
      </c>
      <c r="F19" s="28">
        <f t="shared" si="0"/>
        <v>0.52979597654968225</v>
      </c>
      <c r="G19" s="28">
        <f t="shared" si="1"/>
        <v>0.51427353481634464</v>
      </c>
      <c r="H19" s="28">
        <f t="shared" si="2"/>
        <v>0.47609424522959293</v>
      </c>
      <c r="I19" s="19">
        <f t="shared" si="3"/>
        <v>1980897516.0100002</v>
      </c>
      <c r="J19" s="28">
        <f t="shared" si="4"/>
        <v>0.47020402345031775</v>
      </c>
    </row>
    <row r="20" spans="1:10" ht="40.5">
      <c r="A20" s="17" t="s">
        <v>91</v>
      </c>
      <c r="B20" s="18">
        <f>+REP_EPG034_EjecucionPresupuesta!T26</f>
        <v>8358376715</v>
      </c>
      <c r="C20" s="18">
        <f>+REP_EPG034_EjecucionPresupuesta!Y26</f>
        <v>2336060813.96</v>
      </c>
      <c r="D20" s="18">
        <f>+REP_EPG034_EjecucionPresupuesta!Z26</f>
        <v>2217240686.96</v>
      </c>
      <c r="E20" s="18">
        <f>+REP_EPG034_EjecucionPresupuesta!AA26</f>
        <v>2153090592.96</v>
      </c>
      <c r="F20" s="28">
        <f t="shared" si="0"/>
        <v>0.27948738057806</v>
      </c>
      <c r="G20" s="28">
        <f t="shared" si="1"/>
        <v>0.2652716864245811</v>
      </c>
      <c r="H20" s="28">
        <f t="shared" si="2"/>
        <v>0.25759673993827642</v>
      </c>
      <c r="I20" s="19">
        <f t="shared" si="3"/>
        <v>6022315901.04</v>
      </c>
      <c r="J20" s="28">
        <f t="shared" si="4"/>
        <v>0.72051261942194</v>
      </c>
    </row>
    <row r="21" spans="1:10" ht="94.5">
      <c r="A21" s="17" t="s">
        <v>94</v>
      </c>
      <c r="B21" s="18">
        <f>+REP_EPG034_EjecucionPresupuesta!T27</f>
        <v>3704207205</v>
      </c>
      <c r="C21" s="18">
        <f>+REP_EPG034_EjecucionPresupuesta!Y27</f>
        <v>1592897744.21</v>
      </c>
      <c r="D21" s="18">
        <f>+REP_EPG034_EjecucionPresupuesta!Z27</f>
        <v>1580215403.21</v>
      </c>
      <c r="E21" s="18">
        <f>+REP_EPG034_EjecucionPresupuesta!AA27</f>
        <v>1507707359.21</v>
      </c>
      <c r="F21" s="28">
        <f t="shared" si="0"/>
        <v>0.43002393118286697</v>
      </c>
      <c r="G21" s="28">
        <f t="shared" si="1"/>
        <v>0.42660016455801913</v>
      </c>
      <c r="H21" s="28">
        <f t="shared" si="2"/>
        <v>0.4070256537417431</v>
      </c>
      <c r="I21" s="19">
        <f t="shared" si="3"/>
        <v>2111309460.79</v>
      </c>
      <c r="J21" s="28">
        <f t="shared" si="4"/>
        <v>0.56997606881713303</v>
      </c>
    </row>
    <row r="22" spans="1:10" ht="81">
      <c r="A22" s="17" t="s">
        <v>98</v>
      </c>
      <c r="B22" s="18">
        <f>+REP_EPG034_EjecucionPresupuesta!T28</f>
        <v>297987221</v>
      </c>
      <c r="C22" s="18">
        <f>+REP_EPG034_EjecucionPresupuesta!Y28</f>
        <v>182234974</v>
      </c>
      <c r="D22" s="18">
        <f>+REP_EPG034_EjecucionPresupuesta!Z28</f>
        <v>182234974</v>
      </c>
      <c r="E22" s="18">
        <f>+REP_EPG034_EjecucionPresupuesta!AA28</f>
        <v>182234974</v>
      </c>
      <c r="F22" s="28">
        <f t="shared" si="0"/>
        <v>0.61155298334085273</v>
      </c>
      <c r="G22" s="28">
        <f t="shared" si="1"/>
        <v>0.61155298334085273</v>
      </c>
      <c r="H22" s="28">
        <f t="shared" si="2"/>
        <v>0.61155298334085273</v>
      </c>
      <c r="I22" s="19">
        <f t="shared" si="3"/>
        <v>115752247</v>
      </c>
      <c r="J22" s="28">
        <f t="shared" si="4"/>
        <v>0.38844701665914727</v>
      </c>
    </row>
    <row r="23" spans="1:10" ht="81">
      <c r="A23" s="17" t="s">
        <v>101</v>
      </c>
      <c r="B23" s="18">
        <f>+REP_EPG034_EjecucionPresupuesta!T29</f>
        <v>1917176137</v>
      </c>
      <c r="C23" s="18">
        <f>+REP_EPG034_EjecucionPresupuesta!Y29</f>
        <v>473443873</v>
      </c>
      <c r="D23" s="18">
        <f>+REP_EPG034_EjecucionPresupuesta!Z29</f>
        <v>439490757</v>
      </c>
      <c r="E23" s="18">
        <f>+REP_EPG034_EjecucionPresupuesta!AA29</f>
        <v>421877904</v>
      </c>
      <c r="F23" s="28">
        <f t="shared" si="0"/>
        <v>0.24694855306348934</v>
      </c>
      <c r="G23" s="28">
        <f t="shared" si="1"/>
        <v>0.22923859134180324</v>
      </c>
      <c r="H23" s="28">
        <f t="shared" si="2"/>
        <v>0.22005171870131618</v>
      </c>
      <c r="I23" s="19">
        <f t="shared" si="3"/>
        <v>1443732264</v>
      </c>
      <c r="J23" s="28">
        <f t="shared" si="4"/>
        <v>0.75305144693651072</v>
      </c>
    </row>
    <row r="24" spans="1:10">
      <c r="A24" s="20" t="s">
        <v>114</v>
      </c>
      <c r="B24" s="21">
        <f>SUM(B10:B23)</f>
        <v>53790031750</v>
      </c>
      <c r="C24" s="21">
        <f>SUM(C10:C23)</f>
        <v>14479040029.029999</v>
      </c>
      <c r="D24" s="21">
        <f>SUM(D10:D23)</f>
        <v>14055005717.029999</v>
      </c>
      <c r="E24" s="21">
        <f>SUM(E10:E23)</f>
        <v>13470446088.029999</v>
      </c>
      <c r="F24" s="29">
        <f t="shared" si="0"/>
        <v>0.2691770121334795</v>
      </c>
      <c r="G24" s="29">
        <f t="shared" si="1"/>
        <v>0.26129387285647027</v>
      </c>
      <c r="H24" s="29">
        <f t="shared" si="2"/>
        <v>0.25042643868731307</v>
      </c>
      <c r="I24" s="22">
        <f t="shared" si="3"/>
        <v>39310991720.970001</v>
      </c>
      <c r="J24" s="29">
        <f t="shared" si="4"/>
        <v>0.73082298786652045</v>
      </c>
    </row>
    <row r="25" spans="1:10">
      <c r="A25" s="20" t="s">
        <v>115</v>
      </c>
      <c r="B25" s="23">
        <f>B24+B9</f>
        <v>66939537350</v>
      </c>
      <c r="C25" s="23">
        <f>C24+C9</f>
        <v>23832429699.68</v>
      </c>
      <c r="D25" s="23">
        <f>D24+D9</f>
        <v>22299312081.739998</v>
      </c>
      <c r="E25" s="23">
        <f>E24+E9</f>
        <v>21531685059.739998</v>
      </c>
      <c r="F25" s="29">
        <f t="shared" si="0"/>
        <v>0.35602919654299048</v>
      </c>
      <c r="G25" s="29">
        <f t="shared" si="1"/>
        <v>0.33312617571803399</v>
      </c>
      <c r="H25" s="29">
        <f t="shared" si="2"/>
        <v>0.32165870742666552</v>
      </c>
      <c r="I25" s="22">
        <f t="shared" si="3"/>
        <v>43107107650.32</v>
      </c>
      <c r="J25" s="29">
        <f t="shared" si="4"/>
        <v>0.64397080345700952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AGOSTO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2022-09-19T16:43:29Z</dcterms:created>
  <dcterms:modified xsi:type="dcterms:W3CDTF">2022-10-05T19:04:28Z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