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2E35105C-9301-4193-8BBE-F366D3C0B4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J16" i="6"/>
  <c r="J15" i="6"/>
  <c r="J14" i="6"/>
  <c r="J13" i="6"/>
  <c r="J12" i="6"/>
  <c r="J11" i="6"/>
  <c r="J10" i="6"/>
  <c r="J9" i="6"/>
  <c r="J8" i="6"/>
  <c r="J7" i="6"/>
  <c r="P8" i="1"/>
  <c r="P9" i="1"/>
  <c r="P10" i="1"/>
  <c r="P12" i="1"/>
  <c r="P14" i="1"/>
  <c r="P15" i="1"/>
  <c r="P17" i="1"/>
  <c r="P18" i="1"/>
  <c r="P21" i="1"/>
  <c r="P22" i="1"/>
  <c r="P23" i="1"/>
  <c r="P24" i="1"/>
  <c r="P25" i="1"/>
  <c r="P26" i="1"/>
  <c r="P27" i="1"/>
  <c r="P28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8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8" i="1"/>
  <c r="O29" i="1"/>
  <c r="N29" i="1"/>
  <c r="M29" i="1"/>
  <c r="L29" i="1"/>
  <c r="K29" i="1"/>
  <c r="J29" i="1"/>
  <c r="I29" i="1"/>
  <c r="H29" i="1"/>
  <c r="G29" i="1"/>
  <c r="F29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H16" i="6"/>
  <c r="G16" i="6"/>
  <c r="F16" i="6"/>
  <c r="I15" i="6"/>
  <c r="I14" i="6"/>
  <c r="I13" i="6"/>
  <c r="I12" i="6"/>
  <c r="I11" i="6"/>
  <c r="I10" i="6"/>
  <c r="H8" i="6"/>
  <c r="H9" i="6" s="1"/>
  <c r="G8" i="6"/>
  <c r="G9" i="6" s="1"/>
  <c r="F8" i="6"/>
  <c r="F9" i="6" s="1"/>
  <c r="I7" i="6"/>
  <c r="P19" i="1" l="1"/>
  <c r="F17" i="6"/>
  <c r="P29" i="1"/>
  <c r="Q29" i="1"/>
  <c r="R29" i="1"/>
  <c r="F20" i="1"/>
  <c r="F30" i="1" s="1"/>
  <c r="Q19" i="1"/>
  <c r="R19" i="1"/>
  <c r="G20" i="1"/>
  <c r="G30" i="1" s="1"/>
  <c r="R16" i="1"/>
  <c r="J20" i="1"/>
  <c r="J30" i="1" s="1"/>
  <c r="Q16" i="1"/>
  <c r="K20" i="1"/>
  <c r="K30" i="1" s="1"/>
  <c r="P13" i="1"/>
  <c r="Q13" i="1"/>
  <c r="P11" i="1"/>
  <c r="R13" i="1"/>
  <c r="L20" i="1"/>
  <c r="L30" i="1" s="1"/>
  <c r="N20" i="1"/>
  <c r="O20" i="1"/>
  <c r="H20" i="1"/>
  <c r="H30" i="1" s="1"/>
  <c r="I20" i="1"/>
  <c r="I30" i="1" s="1"/>
  <c r="P16" i="1"/>
  <c r="Q11" i="1"/>
  <c r="M20" i="1"/>
  <c r="R11" i="1"/>
  <c r="I16" i="6"/>
  <c r="H17" i="6"/>
  <c r="I9" i="6"/>
  <c r="G17" i="6"/>
  <c r="I17" i="6" s="1"/>
  <c r="I8" i="6"/>
  <c r="R20" i="1" l="1"/>
  <c r="Q20" i="1"/>
  <c r="O30" i="1"/>
  <c r="R30" i="1" s="1"/>
  <c r="N30" i="1"/>
  <c r="Q30" i="1" s="1"/>
  <c r="P20" i="1"/>
  <c r="M30" i="1"/>
  <c r="P30" i="1" s="1"/>
</calcChain>
</file>

<file path=xl/sharedStrings.xml><?xml version="1.0" encoding="utf-8"?>
<sst xmlns="http://schemas.openxmlformats.org/spreadsheetml/2006/main" count="166" uniqueCount="68">
  <si>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</si>
  <si>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</si>
  <si>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</si>
  <si>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</si>
  <si>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</si>
  <si>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</si>
  <si>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</si>
  <si>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</si>
  <si>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</si>
  <si>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</si>
  <si>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</si>
  <si>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</si>
  <si>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</si>
  <si>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</si>
  <si>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</si>
  <si>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</si>
  <si>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</si>
  <si>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</si>
  <si>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</si>
  <si>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</si>
  <si>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</si>
  <si>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</si>
  <si>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</si>
  <si>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</si>
  <si>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</si>
  <si>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</si>
  <si>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</si>
  <si>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</si>
  <si>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</si>
  <si>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</si>
  <si>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</si>
  <si>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</si>
  <si>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</si>
  <si>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</si>
  <si>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</si>
  <si>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</si>
  <si>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</si>
  <si>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</si>
  <si>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</si>
  <si>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</si>
  <si>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</si>
  <si>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</si>
  <si>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</si>
  <si>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</si>
  <si>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</si>
  <si>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</si>
  <si>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</si>
  <si>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</si>
  <si>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</si>
  <si>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</si>
  <si>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</si>
  <si>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</si>
  <si>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</si>
  <si>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</si>
  <si>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</si>
  <si>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</si>
  <si>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</si>
  <si>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</si>
  <si>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</si>
  <si>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</si>
  <si>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</si>
  <si>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</si>
  <si>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</si>
  <si>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</si>
  <si>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</si>
  <si>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</si>
  <si>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EJECUCION PRESUPUESTO DE GASTOS A 31 DE ENERO DE 2025</t>
  </si>
  <si>
    <t>EJECUCION RESERVA PRESUPUESTAL A 31 DE ENERO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</si>
</sst>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0" totalsRowShown="0" headerRowDxfId="34" dataDxfId="33">
  <autoFilter ref="A7:R30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abSelected="1" topLeftCell="I1" zoomScale="115" zoomScaleNormal="115" workbookViewId="0">
      <selection activeCell="L6" sqref="L6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15" width="20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652975219</v>
      </c>
      <c r="N8" s="8">
        <v>652975219</v>
      </c>
      <c r="O8" s="8">
        <v>652975219</v>
      </c>
      <c r="P8" s="9">
        <f t="shared" ref="P8:P30" si="0">+M8/I8</f>
        <v>6.8074981130108417E-2</v>
      </c>
      <c r="Q8" s="9">
        <f t="shared" ref="Q8:Q30" si="1">+N8/I8</f>
        <v>6.8074981130108417E-2</v>
      </c>
      <c r="R8" s="10">
        <f t="shared" ref="R8:R30" si="2">+O8/I8</f>
        <v>6.8074981130108417E-2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269016394</v>
      </c>
      <c r="N9" s="8">
        <v>198331100</v>
      </c>
      <c r="O9" s="8">
        <v>198331100</v>
      </c>
      <c r="P9" s="9">
        <f t="shared" si="0"/>
        <v>7.959064911242604E-2</v>
      </c>
      <c r="Q9" s="9">
        <f t="shared" si="1"/>
        <v>5.8677840236686388E-2</v>
      </c>
      <c r="R9" s="10">
        <f t="shared" si="2"/>
        <v>5.8677840236686388E-2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89270824</v>
      </c>
      <c r="N10" s="8">
        <v>89270824</v>
      </c>
      <c r="O10" s="8">
        <v>89270824</v>
      </c>
      <c r="P10" s="9">
        <f t="shared" si="0"/>
        <v>7.7223896193771624E-2</v>
      </c>
      <c r="Q10" s="9">
        <f t="shared" si="1"/>
        <v>7.7223896193771624E-2</v>
      </c>
      <c r="R10" s="10">
        <f t="shared" si="2"/>
        <v>7.7223896193771624E-2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1011262437</v>
      </c>
      <c r="N11" s="14">
        <f t="shared" ref="N11" si="10">SUM(N8:N10)</f>
        <v>940577143</v>
      </c>
      <c r="O11" s="14">
        <f t="shared" ref="O11" si="11">SUM(O8:O10)</f>
        <v>940577143</v>
      </c>
      <c r="P11" s="15">
        <f t="shared" si="0"/>
        <v>7.1578598315402045E-2</v>
      </c>
      <c r="Q11" s="15">
        <f t="shared" si="1"/>
        <v>6.6575392341449602E-2</v>
      </c>
      <c r="R11" s="16">
        <f t="shared" si="2"/>
        <v>6.6575392341449602E-2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2779534137.0599999</v>
      </c>
      <c r="L12" s="8">
        <v>578980862.94000006</v>
      </c>
      <c r="M12" s="8">
        <v>2612184505.0599999</v>
      </c>
      <c r="N12" s="8">
        <v>131004</v>
      </c>
      <c r="O12" s="8">
        <v>131004</v>
      </c>
      <c r="P12" s="9">
        <f t="shared" si="0"/>
        <v>0.77777961541335972</v>
      </c>
      <c r="Q12" s="9">
        <f t="shared" si="1"/>
        <v>3.9006525205336285E-5</v>
      </c>
      <c r="R12" s="10">
        <f t="shared" si="2"/>
        <v>3.9006525205336285E-5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2779534137.0599999</v>
      </c>
      <c r="L13" s="14">
        <f t="shared" ref="L13" si="17">+L12</f>
        <v>578980862.94000006</v>
      </c>
      <c r="M13" s="14">
        <f t="shared" ref="M13" si="18">+M12</f>
        <v>2612184505.0599999</v>
      </c>
      <c r="N13" s="14">
        <f t="shared" ref="N13" si="19">+N12</f>
        <v>131004</v>
      </c>
      <c r="O13" s="14">
        <f t="shared" ref="O13" si="20">+O12</f>
        <v>131004</v>
      </c>
      <c r="P13" s="15">
        <f t="shared" si="0"/>
        <v>0.77777961541335972</v>
      </c>
      <c r="Q13" s="15">
        <f t="shared" si="1"/>
        <v>3.9006525205336285E-5</v>
      </c>
      <c r="R13" s="16">
        <f t="shared" si="2"/>
        <v>3.9006525205336285E-5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11846160</v>
      </c>
      <c r="N15" s="8">
        <v>11846160</v>
      </c>
      <c r="O15" s="8">
        <v>11846160</v>
      </c>
      <c r="P15" s="9">
        <f t="shared" si="0"/>
        <v>0.13774604651162792</v>
      </c>
      <c r="Q15" s="9">
        <f t="shared" si="1"/>
        <v>0.13774604651162792</v>
      </c>
      <c r="R15" s="10">
        <f t="shared" si="2"/>
        <v>0.13774604651162792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11846160</v>
      </c>
      <c r="N16" s="14">
        <f t="shared" ref="N16" si="28">SUM(N14:N15)</f>
        <v>11846160</v>
      </c>
      <c r="O16" s="14">
        <f t="shared" ref="O16" si="29">SUM(O14:O15)</f>
        <v>11846160</v>
      </c>
      <c r="P16" s="15">
        <f t="shared" si="0"/>
        <v>1.4035734597156398E-2</v>
      </c>
      <c r="Q16" s="15">
        <f t="shared" si="1"/>
        <v>1.4035734597156398E-2</v>
      </c>
      <c r="R16" s="16">
        <f t="shared" si="2"/>
        <v>1.4035734597156398E-2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16993534137.059999</v>
      </c>
      <c r="L20" s="14">
        <f t="shared" ref="L20" si="44">+L11+L13+L16+L19</f>
        <v>751924215.94000006</v>
      </c>
      <c r="M20" s="14">
        <f t="shared" ref="M20" si="45">+M11+M13+M16+M19</f>
        <v>3635293102.0599999</v>
      </c>
      <c r="N20" s="14">
        <f t="shared" ref="N20" si="46">+N11+N13+N16+N19</f>
        <v>952554307</v>
      </c>
      <c r="O20" s="14">
        <f t="shared" ref="O20" si="47">+O11+O13+O16+O19</f>
        <v>952554307</v>
      </c>
      <c r="P20" s="15">
        <f t="shared" si="0"/>
        <v>0.19646560295419602</v>
      </c>
      <c r="Q20" s="15">
        <f t="shared" si="1"/>
        <v>5.1479798469433721E-2</v>
      </c>
      <c r="R20" s="16">
        <f t="shared" si="2"/>
        <v>5.1479798469433721E-2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0</v>
      </c>
      <c r="I21" s="8">
        <v>5468624437</v>
      </c>
      <c r="J21" s="8">
        <v>0</v>
      </c>
      <c r="K21" s="8">
        <v>2461030691</v>
      </c>
      <c r="L21" s="8">
        <v>3007593746</v>
      </c>
      <c r="M21" s="8">
        <v>972600561</v>
      </c>
      <c r="N21" s="8">
        <v>0</v>
      </c>
      <c r="O21" s="8">
        <v>0</v>
      </c>
      <c r="P21" s="9">
        <f t="shared" si="0"/>
        <v>0.17785104320192688</v>
      </c>
      <c r="Q21" s="9">
        <f t="shared" si="1"/>
        <v>0</v>
      </c>
      <c r="R21" s="10">
        <f t="shared" si="2"/>
        <v>0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0</v>
      </c>
      <c r="I22" s="8">
        <v>3926826802</v>
      </c>
      <c r="J22" s="8">
        <v>0</v>
      </c>
      <c r="K22" s="8">
        <v>1147057290</v>
      </c>
      <c r="L22" s="8">
        <v>2779769512</v>
      </c>
      <c r="M22" s="8">
        <v>442973424</v>
      </c>
      <c r="N22" s="8">
        <v>0</v>
      </c>
      <c r="O22" s="8">
        <v>0</v>
      </c>
      <c r="P22" s="9">
        <f t="shared" si="0"/>
        <v>0.11280696764481338</v>
      </c>
      <c r="Q22" s="9">
        <f t="shared" si="1"/>
        <v>0</v>
      </c>
      <c r="R22" s="10">
        <f t="shared" si="2"/>
        <v>0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0</v>
      </c>
      <c r="I23" s="8">
        <v>10028389592</v>
      </c>
      <c r="J23" s="8">
        <v>0</v>
      </c>
      <c r="K23" s="8">
        <v>5438494695</v>
      </c>
      <c r="L23" s="8">
        <v>4589894897</v>
      </c>
      <c r="M23" s="8">
        <v>1169021215</v>
      </c>
      <c r="N23" s="8">
        <v>0</v>
      </c>
      <c r="O23" s="8">
        <v>0</v>
      </c>
      <c r="P23" s="9">
        <f t="shared" si="0"/>
        <v>0.1165711806741702</v>
      </c>
      <c r="Q23" s="9">
        <f t="shared" si="1"/>
        <v>0</v>
      </c>
      <c r="R23" s="10">
        <f t="shared" si="2"/>
        <v>0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0</v>
      </c>
      <c r="I24" s="8">
        <v>12610000000</v>
      </c>
      <c r="J24" s="8">
        <v>0</v>
      </c>
      <c r="K24" s="8">
        <v>2716179432</v>
      </c>
      <c r="L24" s="8">
        <v>9893820568</v>
      </c>
      <c r="M24" s="8">
        <v>1843517865</v>
      </c>
      <c r="N24" s="8">
        <v>0</v>
      </c>
      <c r="O24" s="8">
        <v>0</v>
      </c>
      <c r="P24" s="9">
        <f t="shared" si="0"/>
        <v>0.14619491395717685</v>
      </c>
      <c r="Q24" s="9">
        <f t="shared" si="1"/>
        <v>0</v>
      </c>
      <c r="R24" s="10">
        <f t="shared" si="2"/>
        <v>0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0</v>
      </c>
      <c r="I25" s="8">
        <v>7646482108</v>
      </c>
      <c r="J25" s="8">
        <v>0</v>
      </c>
      <c r="K25" s="8">
        <v>4407599128</v>
      </c>
      <c r="L25" s="8">
        <v>3238882980</v>
      </c>
      <c r="M25" s="8">
        <v>2748417232</v>
      </c>
      <c r="N25" s="8">
        <v>0</v>
      </c>
      <c r="O25" s="8">
        <v>0</v>
      </c>
      <c r="P25" s="9">
        <f t="shared" si="0"/>
        <v>0.35943551468256441</v>
      </c>
      <c r="Q25" s="9">
        <f t="shared" si="1"/>
        <v>0</v>
      </c>
      <c r="R25" s="10">
        <f t="shared" si="2"/>
        <v>0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0</v>
      </c>
      <c r="I26" s="8">
        <v>7903217021</v>
      </c>
      <c r="J26" s="8">
        <v>0</v>
      </c>
      <c r="K26" s="8">
        <v>2772748491</v>
      </c>
      <c r="L26" s="8">
        <v>5130468530</v>
      </c>
      <c r="M26" s="8">
        <v>2187878364</v>
      </c>
      <c r="N26" s="8">
        <v>0</v>
      </c>
      <c r="O26" s="8">
        <v>0</v>
      </c>
      <c r="P26" s="9">
        <f t="shared" si="0"/>
        <v>0.27683389665075475</v>
      </c>
      <c r="Q26" s="9">
        <f t="shared" si="1"/>
        <v>0</v>
      </c>
      <c r="R26" s="10">
        <f t="shared" si="2"/>
        <v>0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0</v>
      </c>
      <c r="I27" s="8">
        <v>7695195504</v>
      </c>
      <c r="J27" s="8">
        <v>0</v>
      </c>
      <c r="K27" s="8">
        <v>1206790461</v>
      </c>
      <c r="L27" s="8">
        <v>6488405043</v>
      </c>
      <c r="M27" s="8">
        <v>502639127</v>
      </c>
      <c r="N27" s="8">
        <v>0</v>
      </c>
      <c r="O27" s="8">
        <v>0</v>
      </c>
      <c r="P27" s="9">
        <f t="shared" si="0"/>
        <v>6.5318564906989784E-2</v>
      </c>
      <c r="Q27" s="9">
        <f t="shared" si="1"/>
        <v>0</v>
      </c>
      <c r="R27" s="10">
        <f t="shared" si="2"/>
        <v>0</v>
      </c>
    </row>
    <row r="28" spans="1:18" ht="108" x14ac:dyDescent="0.35">
      <c r="A28" s="5" t="s">
        <v>38</v>
      </c>
      <c r="B28" s="6" t="s">
        <v>9</v>
      </c>
      <c r="C28" s="6" t="s">
        <v>26</v>
      </c>
      <c r="D28" s="6" t="s">
        <v>11</v>
      </c>
      <c r="E28" s="7" t="s">
        <v>39</v>
      </c>
      <c r="F28" s="8">
        <v>5626864721</v>
      </c>
      <c r="G28" s="8">
        <v>0</v>
      </c>
      <c r="H28" s="8">
        <v>0</v>
      </c>
      <c r="I28" s="8">
        <v>5626864721</v>
      </c>
      <c r="J28" s="8">
        <v>0</v>
      </c>
      <c r="K28" s="8">
        <v>2273736876.6900001</v>
      </c>
      <c r="L28" s="8">
        <v>3353127844.3099999</v>
      </c>
      <c r="M28" s="8">
        <v>1950184506.6900001</v>
      </c>
      <c r="N28" s="8">
        <v>0</v>
      </c>
      <c r="O28" s="8">
        <v>0</v>
      </c>
      <c r="P28" s="9">
        <f t="shared" si="0"/>
        <v>0.34658457300594486</v>
      </c>
      <c r="Q28" s="9">
        <f t="shared" si="1"/>
        <v>0</v>
      </c>
      <c r="R28" s="10">
        <f t="shared" si="2"/>
        <v>0</v>
      </c>
    </row>
    <row r="29" spans="1:18" x14ac:dyDescent="0.35">
      <c r="A29" s="11"/>
      <c r="B29" s="12"/>
      <c r="C29" s="12"/>
      <c r="D29" s="12"/>
      <c r="E29" s="13" t="s">
        <v>61</v>
      </c>
      <c r="F29" s="14">
        <f>SUM(F21:F28)</f>
        <v>60905600185</v>
      </c>
      <c r="G29" s="14">
        <f t="shared" ref="G29" si="48">SUM(G21:G28)</f>
        <v>0</v>
      </c>
      <c r="H29" s="14">
        <f t="shared" ref="H29" si="49">SUM(H21:H28)</f>
        <v>0</v>
      </c>
      <c r="I29" s="14">
        <f t="shared" ref="I29" si="50">SUM(I21:I28)</f>
        <v>60905600185</v>
      </c>
      <c r="J29" s="14">
        <f t="shared" ref="J29" si="51">SUM(J21:J28)</f>
        <v>0</v>
      </c>
      <c r="K29" s="14">
        <f t="shared" ref="K29" si="52">SUM(K21:K28)</f>
        <v>22423637064.689999</v>
      </c>
      <c r="L29" s="14">
        <f t="shared" ref="L29" si="53">SUM(L21:L28)</f>
        <v>38481963120.309998</v>
      </c>
      <c r="M29" s="14">
        <f t="shared" ref="M29" si="54">SUM(M21:M28)</f>
        <v>11817232294.690001</v>
      </c>
      <c r="N29" s="14">
        <f t="shared" ref="N29" si="55">SUM(N21:N28)</f>
        <v>0</v>
      </c>
      <c r="O29" s="14">
        <f t="shared" ref="O29" si="56">SUM(O21:O28)</f>
        <v>0</v>
      </c>
      <c r="P29" s="15">
        <f t="shared" si="0"/>
        <v>0.19402538122595139</v>
      </c>
      <c r="Q29" s="15">
        <f t="shared" si="1"/>
        <v>0</v>
      </c>
      <c r="R29" s="16">
        <f t="shared" si="2"/>
        <v>0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>+F20+F29</f>
        <v>79409058538</v>
      </c>
      <c r="G30" s="20">
        <f t="shared" ref="G30" si="57">+G20+G29</f>
        <v>0</v>
      </c>
      <c r="H30" s="20">
        <f t="shared" ref="H30" si="58">+H20+H29</f>
        <v>0</v>
      </c>
      <c r="I30" s="20">
        <f t="shared" ref="I30" si="59">+I20+I29</f>
        <v>79409058538</v>
      </c>
      <c r="J30" s="20">
        <f t="shared" ref="J30" si="60">+J20+J29</f>
        <v>758000000</v>
      </c>
      <c r="K30" s="20">
        <f t="shared" ref="K30" si="61">+K20+K29</f>
        <v>39417171201.75</v>
      </c>
      <c r="L30" s="20">
        <f t="shared" ref="L30" si="62">+L20+L29</f>
        <v>39233887336.25</v>
      </c>
      <c r="M30" s="20">
        <f t="shared" ref="M30" si="63">+M20+M29</f>
        <v>15452525396.75</v>
      </c>
      <c r="N30" s="20">
        <f t="shared" ref="N30" si="64">+N20+N29</f>
        <v>952554307</v>
      </c>
      <c r="O30" s="20">
        <f t="shared" ref="O30" si="65">+O20+O29</f>
        <v>952554307</v>
      </c>
      <c r="P30" s="21">
        <f t="shared" si="0"/>
        <v>0.19459398815760331</v>
      </c>
      <c r="Q30" s="21">
        <f t="shared" si="1"/>
        <v>1.1995537090320365E-2</v>
      </c>
      <c r="R30" s="22">
        <f t="shared" si="2"/>
        <v>1.1995537090320365E-2</v>
      </c>
    </row>
    <row r="32" spans="1:18" x14ac:dyDescent="0.35">
      <c r="A32" s="2" t="s">
        <v>63</v>
      </c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zoomScale="85" zoomScaleNormal="85" workbookViewId="0">
      <selection sqref="A1:J1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25.71093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69576349.739999995</v>
      </c>
      <c r="H7" s="8">
        <v>0</v>
      </c>
      <c r="I7" s="23">
        <f>+G7/F7</f>
        <v>0.74072140035485712</v>
      </c>
      <c r="J7" s="23">
        <f>+Reservapresupuestal[[#This Row],[PAGOS]]/Reservapresupuestal[[#This Row],[COMPROMISO]]</f>
        <v>0</v>
      </c>
    </row>
    <row r="8" spans="1:13" ht="36" x14ac:dyDescent="0.35">
      <c r="A8" s="29"/>
      <c r="B8" s="6"/>
      <c r="C8" s="6"/>
      <c r="D8" s="6"/>
      <c r="E8" s="13" t="s">
        <v>60</v>
      </c>
      <c r="F8" s="14">
        <f>+F7</f>
        <v>93930524.629999995</v>
      </c>
      <c r="G8" s="14">
        <f t="shared" ref="G8:G9" si="0">+G7</f>
        <v>69576349.739999995</v>
      </c>
      <c r="H8" s="14">
        <f t="shared" ref="H8:H9" si="1">+H7</f>
        <v>0</v>
      </c>
      <c r="I8" s="15">
        <f t="shared" ref="I8:I17" si="2">+G8/F8</f>
        <v>0.74072140035485712</v>
      </c>
      <c r="J8" s="15">
        <f>+Reservapresupuestal[[#This Row],[PAGOS]]/Reservapresupuestal[[#This Row],[COMPROMISO]]</f>
        <v>0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69576349.739999995</v>
      </c>
      <c r="H9" s="14">
        <f t="shared" si="1"/>
        <v>0</v>
      </c>
      <c r="I9" s="24">
        <f t="shared" si="2"/>
        <v>0.74072140035485712</v>
      </c>
      <c r="J9" s="24">
        <f>+Reservapresupuestal[[#This Row],[PAGOS]]/Reservapresupuestal[[#This Row],[COMPROMISO]]</f>
        <v>0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47600937</v>
      </c>
      <c r="H10" s="8">
        <v>0</v>
      </c>
      <c r="I10" s="9">
        <f t="shared" si="2"/>
        <v>0.20548099844508852</v>
      </c>
      <c r="J10" s="9">
        <f>+Reservapresupuestal[[#This Row],[PAGOS]]/Reservapresupuestal[[#This Row],[COMPROMISO]]</f>
        <v>0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181337312.99000001</v>
      </c>
      <c r="H11" s="8">
        <v>40134984</v>
      </c>
      <c r="I11" s="23">
        <f t="shared" si="2"/>
        <v>0.32517860244584013</v>
      </c>
      <c r="J11" s="23">
        <f>+Reservapresupuestal[[#This Row],[PAGOS]]/Reservapresupuestal[[#This Row],[COMPROMISO]]</f>
        <v>7.197105654160578E-2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0</v>
      </c>
      <c r="I12" s="9">
        <f t="shared" si="2"/>
        <v>0.95044503841291272</v>
      </c>
      <c r="J12" s="9">
        <f>+Reservapresupuestal[[#This Row],[PAGOS]]/Reservapresupuestal[[#This Row],[COMPROMISO]]</f>
        <v>0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168999911</v>
      </c>
      <c r="H13" s="8">
        <v>31806968</v>
      </c>
      <c r="I13" s="23">
        <f t="shared" si="2"/>
        <v>0.17345349523361031</v>
      </c>
      <c r="J13" s="23">
        <f>+Reservapresupuestal[[#This Row],[PAGOS]]/Reservapresupuestal[[#This Row],[COMPROMISO]]</f>
        <v>3.2645163773983264E-2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28823560</v>
      </c>
      <c r="H14" s="8">
        <v>5606590</v>
      </c>
      <c r="I14" s="9">
        <f t="shared" si="2"/>
        <v>7.3369145828788562E-2</v>
      </c>
      <c r="J14" s="9">
        <f>+Reservapresupuestal[[#This Row],[PAGOS]]/Reservapresupuestal[[#This Row],[COMPROMISO]]</f>
        <v>1.4271336341250964E-2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151942669</v>
      </c>
      <c r="H15" s="8">
        <v>0</v>
      </c>
      <c r="I15" s="23">
        <f t="shared" si="2"/>
        <v>0.36155312230543291</v>
      </c>
      <c r="J15" s="23">
        <f>+Reservapresupuestal[[#This Row],[PAGOS]]/Reservapresupuestal[[#This Row],[COMPROMISO]]</f>
        <v>0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2604567526.0700002</v>
      </c>
      <c r="G16" s="14">
        <f t="shared" ref="G16" si="3">SUM(G10:G15)</f>
        <v>605151679.98000002</v>
      </c>
      <c r="H16" s="14">
        <f t="shared" ref="H16" si="4">SUM(H10:H15)</f>
        <v>77548542</v>
      </c>
      <c r="I16" s="15">
        <f t="shared" si="2"/>
        <v>0.23234248063174845</v>
      </c>
      <c r="J16" s="15">
        <f>+Reservapresupuestal[[#This Row],[PAGOS]]/Reservapresupuestal[[#This Row],[COMPROMISO]]</f>
        <v>2.9774057007080957E-2</v>
      </c>
    </row>
    <row r="17" spans="1:10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 t="shared" ref="G17" si="5">+G9+G16</f>
        <v>674728029.72000003</v>
      </c>
      <c r="H17" s="20">
        <f t="shared" ref="H17" si="6">+H9+H16</f>
        <v>77548542</v>
      </c>
      <c r="I17" s="25">
        <f t="shared" si="2"/>
        <v>0.25003836098565019</v>
      </c>
      <c r="J17" s="25">
        <f>+Reservapresupuestal[[#This Row],[PAGOS]]/Reservapresupuestal[[#This Row],[COMPROMISO]]</f>
        <v>2.8737668341054991E-2</v>
      </c>
    </row>
    <row r="19" spans="1:10" x14ac:dyDescent="0.35">
      <c r="A19" s="2" t="s">
        <v>63</v>
      </c>
    </row>
    <row r="20" spans="1:10" x14ac:dyDescent="0.35">
      <c r="A20" s="2" t="s">
        <v>64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2025-07-14T23:59:09Z</dcterms:modified>
</cp:coreProperties>
</file>